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CD RATIO DIST WISE" sheetId="6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1" i="6" l="1"/>
  <c r="L50" i="6"/>
  <c r="G50" i="6"/>
  <c r="L49" i="6"/>
  <c r="G49" i="6"/>
  <c r="L48" i="6"/>
  <c r="G48" i="6"/>
  <c r="L47" i="6"/>
  <c r="G47" i="6"/>
  <c r="L46" i="6"/>
  <c r="G46" i="6"/>
  <c r="L45" i="6"/>
  <c r="G45" i="6"/>
  <c r="L44" i="6"/>
  <c r="G44" i="6"/>
  <c r="L43" i="6"/>
  <c r="G43" i="6"/>
  <c r="L42" i="6"/>
  <c r="G42" i="6"/>
  <c r="L41" i="6"/>
  <c r="G41" i="6"/>
  <c r="L40" i="6"/>
  <c r="G40" i="6"/>
  <c r="O39" i="6"/>
  <c r="Q39" i="6" s="1"/>
  <c r="N39" i="6"/>
  <c r="M39" i="6"/>
  <c r="L39" i="6"/>
  <c r="K39" i="6"/>
  <c r="G39" i="6"/>
  <c r="F39" i="6"/>
  <c r="O38" i="6"/>
  <c r="Q38" i="6" s="1"/>
  <c r="N38" i="6"/>
  <c r="M38" i="6"/>
  <c r="L38" i="6"/>
  <c r="K38" i="6"/>
  <c r="G38" i="6"/>
  <c r="F38" i="6"/>
  <c r="O37" i="6"/>
  <c r="Q37" i="6" s="1"/>
  <c r="N37" i="6"/>
  <c r="M37" i="6"/>
  <c r="L37" i="6"/>
  <c r="K37" i="6"/>
  <c r="G37" i="6"/>
  <c r="F37" i="6"/>
  <c r="O36" i="6"/>
  <c r="Q36" i="6" s="1"/>
  <c r="N36" i="6"/>
  <c r="M36" i="6"/>
  <c r="L36" i="6"/>
  <c r="K36" i="6"/>
  <c r="G36" i="6"/>
  <c r="F36" i="6"/>
  <c r="O35" i="6"/>
  <c r="Q35" i="6" s="1"/>
  <c r="N35" i="6"/>
  <c r="M35" i="6"/>
  <c r="L35" i="6"/>
  <c r="K35" i="6"/>
  <c r="G35" i="6"/>
  <c r="F35" i="6"/>
  <c r="O34" i="6"/>
  <c r="Q34" i="6" s="1"/>
  <c r="N34" i="6"/>
  <c r="M34" i="6"/>
  <c r="L34" i="6"/>
  <c r="K34" i="6"/>
  <c r="G34" i="6"/>
  <c r="F34" i="6"/>
  <c r="O33" i="6"/>
  <c r="Q33" i="6" s="1"/>
  <c r="N33" i="6"/>
  <c r="M33" i="6"/>
  <c r="L33" i="6"/>
  <c r="K33" i="6"/>
  <c r="G33" i="6"/>
  <c r="F33" i="6"/>
  <c r="O32" i="6"/>
  <c r="Q32" i="6" s="1"/>
  <c r="N32" i="6"/>
  <c r="M32" i="6"/>
  <c r="L32" i="6"/>
  <c r="K32" i="6"/>
  <c r="G32" i="6"/>
  <c r="F32" i="6"/>
  <c r="O31" i="6"/>
  <c r="Q31" i="6" s="1"/>
  <c r="N31" i="6"/>
  <c r="M31" i="6"/>
  <c r="L31" i="6"/>
  <c r="K31" i="6"/>
  <c r="G31" i="6"/>
  <c r="F31" i="6"/>
  <c r="O30" i="6"/>
  <c r="Q30" i="6" s="1"/>
  <c r="N30" i="6"/>
  <c r="M30" i="6"/>
  <c r="L30" i="6"/>
  <c r="K30" i="6"/>
  <c r="G30" i="6"/>
  <c r="F30" i="6"/>
  <c r="O29" i="6"/>
  <c r="Q29" i="6" s="1"/>
  <c r="N29" i="6"/>
  <c r="M29" i="6"/>
  <c r="L29" i="6"/>
  <c r="K29" i="6"/>
  <c r="G29" i="6"/>
  <c r="F29" i="6"/>
  <c r="O28" i="6"/>
  <c r="Q28" i="6" s="1"/>
  <c r="N28" i="6"/>
  <c r="M28" i="6"/>
  <c r="L28" i="6"/>
  <c r="K28" i="6"/>
  <c r="G28" i="6"/>
  <c r="F28" i="6"/>
  <c r="O27" i="6"/>
  <c r="Q27" i="6" s="1"/>
  <c r="N27" i="6"/>
  <c r="M27" i="6"/>
  <c r="L27" i="6"/>
  <c r="K27" i="6"/>
  <c r="G27" i="6"/>
  <c r="F27" i="6"/>
  <c r="O26" i="6"/>
  <c r="Q26" i="6" s="1"/>
  <c r="N26" i="6"/>
  <c r="M26" i="6"/>
  <c r="L26" i="6"/>
  <c r="K26" i="6"/>
  <c r="G26" i="6"/>
  <c r="F26" i="6"/>
  <c r="O25" i="6"/>
  <c r="Q25" i="6" s="1"/>
  <c r="N25" i="6"/>
  <c r="M25" i="6"/>
  <c r="L25" i="6"/>
  <c r="K25" i="6"/>
  <c r="G25" i="6"/>
  <c r="F25" i="6"/>
  <c r="O24" i="6"/>
  <c r="Q24" i="6" s="1"/>
  <c r="N24" i="6"/>
  <c r="M24" i="6"/>
  <c r="L24" i="6"/>
  <c r="K24" i="6"/>
  <c r="G24" i="6"/>
  <c r="F24" i="6"/>
  <c r="O23" i="6"/>
  <c r="Q23" i="6" s="1"/>
  <c r="N23" i="6"/>
  <c r="M23" i="6"/>
  <c r="L23" i="6"/>
  <c r="K23" i="6"/>
  <c r="G23" i="6"/>
  <c r="F23" i="6"/>
  <c r="O22" i="6"/>
  <c r="Q22" i="6" s="1"/>
  <c r="N22" i="6"/>
  <c r="M22" i="6"/>
  <c r="L22" i="6"/>
  <c r="K22" i="6"/>
  <c r="G22" i="6"/>
  <c r="F22" i="6"/>
  <c r="O21" i="6"/>
  <c r="Q21" i="6" s="1"/>
  <c r="N21" i="6"/>
  <c r="M21" i="6"/>
  <c r="L21" i="6"/>
  <c r="K21" i="6"/>
  <c r="G21" i="6"/>
  <c r="F21" i="6"/>
  <c r="O20" i="6"/>
  <c r="Q20" i="6" s="1"/>
  <c r="N20" i="6"/>
  <c r="M20" i="6"/>
  <c r="L20" i="6"/>
  <c r="K20" i="6"/>
  <c r="G20" i="6"/>
  <c r="F20" i="6"/>
  <c r="O19" i="6"/>
  <c r="Q19" i="6" s="1"/>
  <c r="N19" i="6"/>
  <c r="M19" i="6"/>
  <c r="L19" i="6"/>
  <c r="K19" i="6"/>
  <c r="G19" i="6"/>
  <c r="F19" i="6"/>
  <c r="O18" i="6"/>
  <c r="Q18" i="6" s="1"/>
  <c r="N18" i="6"/>
  <c r="M18" i="6"/>
  <c r="L18" i="6"/>
  <c r="K18" i="6"/>
  <c r="G18" i="6"/>
  <c r="F18" i="6"/>
  <c r="O17" i="6"/>
  <c r="Q17" i="6" s="1"/>
  <c r="N17" i="6"/>
  <c r="M17" i="6"/>
  <c r="L17" i="6"/>
  <c r="K17" i="6"/>
  <c r="G17" i="6"/>
  <c r="F17" i="6"/>
  <c r="O16" i="6"/>
  <c r="Q16" i="6" s="1"/>
  <c r="N16" i="6"/>
  <c r="M16" i="6"/>
  <c r="L16" i="6"/>
  <c r="K16" i="6"/>
  <c r="G16" i="6"/>
  <c r="F16" i="6"/>
  <c r="O15" i="6"/>
  <c r="Q15" i="6" s="1"/>
  <c r="N15" i="6"/>
  <c r="M15" i="6"/>
  <c r="L15" i="6"/>
  <c r="K15" i="6"/>
  <c r="G15" i="6"/>
  <c r="F15" i="6"/>
  <c r="O14" i="6"/>
  <c r="Q14" i="6" s="1"/>
  <c r="N14" i="6"/>
  <c r="M14" i="6"/>
  <c r="L14" i="6"/>
  <c r="K14" i="6"/>
  <c r="G14" i="6"/>
  <c r="F14" i="6"/>
  <c r="O13" i="6"/>
  <c r="Q13" i="6" s="1"/>
  <c r="N13" i="6"/>
  <c r="M13" i="6"/>
  <c r="L13" i="6"/>
  <c r="K13" i="6"/>
  <c r="G13" i="6"/>
  <c r="F13" i="6"/>
  <c r="O12" i="6"/>
  <c r="Q12" i="6" s="1"/>
  <c r="N12" i="6"/>
  <c r="M12" i="6"/>
  <c r="L12" i="6"/>
  <c r="K12" i="6"/>
  <c r="G12" i="6"/>
  <c r="F12" i="6"/>
  <c r="O11" i="6"/>
  <c r="Q11" i="6" s="1"/>
  <c r="N11" i="6"/>
  <c r="M11" i="6"/>
  <c r="L11" i="6"/>
  <c r="K11" i="6"/>
  <c r="G11" i="6"/>
  <c r="F11" i="6"/>
  <c r="O10" i="6"/>
  <c r="Q10" i="6" s="1"/>
  <c r="N10" i="6"/>
  <c r="M10" i="6"/>
  <c r="L10" i="6"/>
  <c r="K10" i="6"/>
  <c r="G10" i="6"/>
  <c r="F10" i="6"/>
  <c r="O9" i="6"/>
  <c r="Q9" i="6" s="1"/>
  <c r="N9" i="6"/>
  <c r="M9" i="6"/>
  <c r="L9" i="6"/>
  <c r="K9" i="6"/>
  <c r="G9" i="6"/>
  <c r="F9" i="6"/>
  <c r="O8" i="6"/>
  <c r="Q8" i="6" s="1"/>
  <c r="N8" i="6"/>
  <c r="M8" i="6"/>
  <c r="L8" i="6"/>
  <c r="K8" i="6"/>
  <c r="G8" i="6"/>
  <c r="F8" i="6"/>
  <c r="O7" i="6"/>
  <c r="Q7" i="6" s="1"/>
  <c r="N7" i="6"/>
  <c r="M7" i="6"/>
  <c r="L7" i="6"/>
  <c r="K7" i="6"/>
  <c r="G7" i="6"/>
  <c r="F7" i="6"/>
  <c r="O6" i="6"/>
  <c r="Q6" i="6" s="1"/>
  <c r="N6" i="6"/>
  <c r="M6" i="6"/>
  <c r="L6" i="6"/>
  <c r="K6" i="6"/>
  <c r="G6" i="6"/>
  <c r="F6" i="6"/>
  <c r="N5" i="6"/>
  <c r="E5" i="6"/>
  <c r="D5" i="6"/>
  <c r="C5" i="6"/>
  <c r="N4" i="6"/>
  <c r="J4" i="6"/>
  <c r="O4" i="6" s="1"/>
  <c r="O5" i="6" s="1"/>
  <c r="I4" i="6"/>
  <c r="I5" i="6" s="1"/>
  <c r="H4" i="6"/>
  <c r="M4" i="6" s="1"/>
  <c r="M5" i="6" s="1"/>
  <c r="F4" i="6"/>
  <c r="K4" i="6" s="1"/>
  <c r="Q4" i="6" s="1"/>
  <c r="H5" i="6" l="1"/>
  <c r="J5" i="6"/>
</calcChain>
</file>

<file path=xl/sharedStrings.xml><?xml version="1.0" encoding="utf-8"?>
<sst xmlns="http://schemas.openxmlformats.org/spreadsheetml/2006/main" count="53" uniqueCount="51">
  <si>
    <t>BIJAPUR</t>
  </si>
  <si>
    <t>BILASPUR</t>
  </si>
  <si>
    <t>DANTEWADA</t>
  </si>
  <si>
    <t>JASHPUR</t>
  </si>
  <si>
    <t>KANKER</t>
  </si>
  <si>
    <t>KORBA</t>
  </si>
  <si>
    <t>MUNGELI</t>
  </si>
  <si>
    <t>RAIGARH</t>
  </si>
  <si>
    <t>SUKMA</t>
  </si>
  <si>
    <t>SURGUJA</t>
  </si>
  <si>
    <t>BALRAMPUR</t>
  </si>
  <si>
    <t>SURAJPUR</t>
  </si>
  <si>
    <t>KOREA</t>
  </si>
  <si>
    <t>BEMETARA</t>
  </si>
  <si>
    <t xml:space="preserve"> MARCH 2026</t>
  </si>
  <si>
    <t>SNo.</t>
  </si>
  <si>
    <t>As on  31ST MAR 25</t>
  </si>
  <si>
    <t>As on 31ST DEC 25</t>
  </si>
  <si>
    <t>As on  31ST MAR 26</t>
  </si>
  <si>
    <t>%AGE</t>
  </si>
  <si>
    <t>GRAND TOTAL</t>
  </si>
  <si>
    <t>Table No.1(A-1)</t>
  </si>
  <si>
    <t>DISTRICT-WISE INFORMATION REGARDING DEPOSITS, ADVANCES AND CD RATIO</t>
  </si>
  <si>
    <t>(Rs. in crores)</t>
  </si>
  <si>
    <t>District wise</t>
  </si>
  <si>
    <t>DEPOSITS</t>
  </si>
  <si>
    <t>ADVANCES</t>
  </si>
  <si>
    <t>CD RATIO</t>
  </si>
  <si>
    <t>Table No.1(A-1)  BANK-WISE INFORMATION REGARDING DEPOSITS, ADVANCES AND CD RATIO</t>
  </si>
  <si>
    <t>BENCH MARK</t>
  </si>
  <si>
    <t>ABSOLUTE</t>
  </si>
  <si>
    <t>ABS. %AGE</t>
  </si>
  <si>
    <t>BALOD</t>
  </si>
  <si>
    <t>BALODA BAZAR</t>
  </si>
  <si>
    <t>BASTAR</t>
  </si>
  <si>
    <t>DHAMTARI</t>
  </si>
  <si>
    <t>DURG</t>
  </si>
  <si>
    <t>GARIYABAND</t>
  </si>
  <si>
    <t>GAURELA-PENDRA-MARWAHI</t>
  </si>
  <si>
    <t>JANJGIR-CHAMPA</t>
  </si>
  <si>
    <t>KABIRDHAM</t>
  </si>
  <si>
    <t>KHAIRAGARH CHHUIKHADAN-GANDAI</t>
  </si>
  <si>
    <t>KONDAGAON</t>
  </si>
  <si>
    <t>MAHASAMUND</t>
  </si>
  <si>
    <t>MANENDRAGARH-CHIRMIRI BHARATPUR</t>
  </si>
  <si>
    <t>MOHLA-MANPUR AMBAGARH CHOUKI</t>
  </si>
  <si>
    <t>NARAYANPUR</t>
  </si>
  <si>
    <t>RAIPUR</t>
  </si>
  <si>
    <t>RAJNANDGAON</t>
  </si>
  <si>
    <t>SAKTI</t>
  </si>
  <si>
    <t>SARANGARH-BILAIGARH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</si>
</sst>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General"/>
    <numFmt numFmtId="167" formatCode="[$-409]d/mmm/yy;@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b/>
      <sz val="11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5">
    <xf numFmtId="0" fontId="0" fillId="0" borderId="0"/>
    <xf numFmtId="165" fontId="2" fillId="0" borderId="0" applyBorder="0" applyProtection="0"/>
    <xf numFmtId="0" fontId="3" fillId="0" borderId="0"/>
    <xf numFmtId="0" fontId="3" fillId="0" borderId="0"/>
    <xf numFmtId="167" fontId="1" fillId="0" borderId="0"/>
  </cellStyleXfs>
  <cellXfs count="30">
    <xf numFmtId="0" fontId="0" fillId="0" borderId="0" xfId="0"/>
    <xf numFmtId="0" fontId="5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0" fillId="0" borderId="3" xfId="0" applyFill="1" applyBorder="1"/>
    <xf numFmtId="0" fontId="0" fillId="0" borderId="3" xfId="0" applyFill="1" applyBorder="1" applyAlignment="1">
      <alignment horizontal="left"/>
    </xf>
    <xf numFmtId="2" fontId="0" fillId="0" borderId="3" xfId="0" applyNumberFormat="1" applyFill="1" applyBorder="1"/>
    <xf numFmtId="0" fontId="6" fillId="0" borderId="3" xfId="0" applyFont="1" applyFill="1" applyBorder="1"/>
    <xf numFmtId="2" fontId="6" fillId="0" borderId="3" xfId="0" applyNumberFormat="1" applyFont="1" applyFill="1" applyBorder="1"/>
    <xf numFmtId="0" fontId="4" fillId="0" borderId="0" xfId="0" applyFont="1" applyFill="1"/>
    <xf numFmtId="0" fontId="7" fillId="0" borderId="4" xfId="0" applyFont="1" applyFill="1" applyBorder="1"/>
    <xf numFmtId="0" fontId="6" fillId="0" borderId="5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/>
    </xf>
    <xf numFmtId="2" fontId="6" fillId="0" borderId="0" xfId="0" applyNumberFormat="1" applyFont="1" applyFill="1"/>
    <xf numFmtId="0" fontId="6" fillId="0" borderId="0" xfId="0" applyFont="1" applyFill="1" applyAlignment="1">
      <alignment horizontal="center"/>
    </xf>
    <xf numFmtId="0" fontId="6" fillId="0" borderId="3" xfId="0" applyFont="1" applyFill="1" applyBorder="1" applyAlignment="1">
      <alignment horizontal="center"/>
    </xf>
    <xf numFmtId="0" fontId="6" fillId="0" borderId="3" xfId="0" applyFont="1" applyFill="1" applyBorder="1"/>
    <xf numFmtId="0" fontId="5" fillId="0" borderId="0" xfId="0" applyFont="1" applyFill="1" applyAlignment="1">
      <alignment horizontal="center" vertical="center" textRotation="180" wrapText="1"/>
    </xf>
    <xf numFmtId="0" fontId="0" fillId="0" borderId="0" xfId="0" applyFill="1" applyAlignment="1">
      <alignment wrapText="1"/>
    </xf>
    <xf numFmtId="0" fontId="6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0" fontId="6" fillId="0" borderId="0" xfId="0" applyFont="1" applyFill="1" applyAlignment="1">
      <alignment horizontal="left"/>
    </xf>
    <xf numFmtId="0" fontId="7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</cellXfs>
  <cellStyles count="5">
    <cellStyle name="Excel Built-in Normal" xfId="1"/>
    <cellStyle name="Excel Built-in Normal 2" xfId="2"/>
    <cellStyle name="Normal" xfId="0" builtinId="0"/>
    <cellStyle name="Normal 2" xfId="3"/>
    <cellStyle name="Normal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BI/AppData/Local/Temp/7c715a08-c3c1-424b-8ba7-a67e657dfad6_102-data-table%20(1).zip.ad6/Table_1%20Deposit%20Advanc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M"/>
      <sheetName val="T-1L_Small  n marginal"/>
      <sheetName val="T1K-1"/>
      <sheetName val="T1K"/>
      <sheetName val="t1j"/>
      <sheetName val="T1-I"/>
      <sheetName val="T1H"/>
      <sheetName val="T1G"/>
      <sheetName val="T1F-3"/>
      <sheetName val="T1F-2"/>
      <sheetName val="T1F-1"/>
      <sheetName val="T1F"/>
      <sheetName val="T1(E-1)"/>
      <sheetName val="T1E"/>
      <sheetName val="T1d"/>
      <sheetName val="T1C"/>
      <sheetName val="t1b"/>
      <sheetName val="Districtwise de adv"/>
      <sheetName val="t1a"/>
      <sheetName val="AsOn"/>
      <sheetName val="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>
        <row r="1">
          <cell r="D1" t="str">
            <v>2025-26</v>
          </cell>
        </row>
      </sheetData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"/>
  <sheetViews>
    <sheetView tabSelected="1" workbookViewId="0">
      <selection sqref="A1:XFD1048576"/>
    </sheetView>
  </sheetViews>
  <sheetFormatPr defaultColWidth="9.140625" defaultRowHeight="12.75" x14ac:dyDescent="0.2"/>
  <cols>
    <col min="1" max="1" width="5.7109375" style="2" customWidth="1"/>
    <col min="2" max="2" width="31" style="2" customWidth="1"/>
    <col min="3" max="3" width="11.7109375" style="2" customWidth="1"/>
    <col min="4" max="4" width="9.5703125" style="2" customWidth="1"/>
    <col min="5" max="5" width="11" style="2" customWidth="1"/>
    <col min="6" max="6" width="11" style="2" bestFit="1" customWidth="1"/>
    <col min="7" max="7" width="9.140625" style="18" customWidth="1"/>
    <col min="8" max="8" width="12" style="2" customWidth="1"/>
    <col min="9" max="9" width="11.85546875" style="2" customWidth="1"/>
    <col min="10" max="10" width="9.7109375" style="2" customWidth="1"/>
    <col min="11" max="11" width="9.5703125" style="2" customWidth="1"/>
    <col min="12" max="12" width="7.85546875" style="18" customWidth="1"/>
    <col min="13" max="13" width="11.85546875" style="2" customWidth="1"/>
    <col min="14" max="14" width="12" style="2" customWidth="1"/>
    <col min="15" max="15" width="11.7109375" style="2" customWidth="1"/>
    <col min="16" max="16" width="10.42578125" style="19" customWidth="1"/>
    <col min="17" max="17" width="15" style="2" customWidth="1"/>
    <col min="18" max="18" width="5.42578125" style="2" customWidth="1"/>
    <col min="19" max="20" width="9.140625" style="2" customWidth="1"/>
    <col min="21" max="16384" width="9.140625" style="2"/>
  </cols>
  <sheetData>
    <row r="1" spans="1:18" ht="15" x14ac:dyDescent="0.25">
      <c r="A1" s="9" t="s">
        <v>21</v>
      </c>
      <c r="C1" s="26" t="s">
        <v>22</v>
      </c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</row>
    <row r="2" spans="1:18" ht="18" x14ac:dyDescent="0.25">
      <c r="A2" s="1"/>
      <c r="C2" s="27" t="s">
        <v>14</v>
      </c>
      <c r="D2" s="27"/>
      <c r="E2" s="27"/>
      <c r="F2" s="27"/>
      <c r="G2" s="27"/>
      <c r="H2" s="27"/>
      <c r="I2" s="27"/>
      <c r="J2" s="27"/>
      <c r="K2" s="27"/>
      <c r="L2" s="27"/>
      <c r="M2" s="27"/>
      <c r="O2" s="10"/>
      <c r="P2" s="28" t="s">
        <v>23</v>
      </c>
      <c r="Q2" s="28"/>
    </row>
    <row r="3" spans="1:18" s="3" customFormat="1" x14ac:dyDescent="0.25">
      <c r="A3" s="25" t="s">
        <v>15</v>
      </c>
      <c r="B3" s="25" t="s">
        <v>24</v>
      </c>
      <c r="C3" s="29" t="s">
        <v>25</v>
      </c>
      <c r="D3" s="29"/>
      <c r="E3" s="29"/>
      <c r="F3" s="29"/>
      <c r="G3" s="29"/>
      <c r="H3" s="29" t="s">
        <v>26</v>
      </c>
      <c r="I3" s="29"/>
      <c r="J3" s="29"/>
      <c r="K3" s="29"/>
      <c r="L3" s="29"/>
      <c r="M3" s="29" t="s">
        <v>27</v>
      </c>
      <c r="N3" s="29"/>
      <c r="O3" s="29"/>
      <c r="P3" s="29"/>
      <c r="Q3" s="29"/>
      <c r="R3" s="22" t="s">
        <v>28</v>
      </c>
    </row>
    <row r="4" spans="1:18" s="3" customFormat="1" ht="38.25" x14ac:dyDescent="0.25">
      <c r="A4" s="25"/>
      <c r="B4" s="25"/>
      <c r="C4" s="11" t="s">
        <v>16</v>
      </c>
      <c r="D4" s="12" t="s">
        <v>17</v>
      </c>
      <c r="E4" s="12" t="s">
        <v>18</v>
      </c>
      <c r="F4" s="25" t="str">
        <f>"GROWTH DURING THE YEAR " &amp;[1]AsOn!D1</f>
        <v>GROWTH DURING THE YEAR 2025-26</v>
      </c>
      <c r="G4" s="25"/>
      <c r="H4" s="12" t="str">
        <f>C4</f>
        <v>As on  31ST MAR 25</v>
      </c>
      <c r="I4" s="12" t="str">
        <f>D4</f>
        <v>As on 31ST DEC 25</v>
      </c>
      <c r="J4" s="12" t="str">
        <f>E4</f>
        <v>As on  31ST MAR 26</v>
      </c>
      <c r="K4" s="25" t="str">
        <f>F4</f>
        <v>GROWTH DURING THE YEAR 2025-26</v>
      </c>
      <c r="L4" s="25"/>
      <c r="M4" s="12" t="str">
        <f>H4</f>
        <v>As on  31ST MAR 25</v>
      </c>
      <c r="N4" s="12" t="str">
        <f>I4</f>
        <v>As on 31ST DEC 25</v>
      </c>
      <c r="O4" s="12" t="str">
        <f>J4</f>
        <v>As on  31ST MAR 26</v>
      </c>
      <c r="P4" s="13" t="s">
        <v>29</v>
      </c>
      <c r="Q4" s="13" t="str">
        <f>K4</f>
        <v>GROWTH DURING THE YEAR 2025-26</v>
      </c>
      <c r="R4" s="22"/>
    </row>
    <row r="5" spans="1:18" s="3" customFormat="1" x14ac:dyDescent="0.25">
      <c r="A5" s="13"/>
      <c r="B5" s="13"/>
      <c r="C5" s="14" t="str">
        <f>RIGHT(C4,7)</f>
        <v xml:space="preserve"> MAR 25</v>
      </c>
      <c r="D5" s="14" t="str">
        <f t="shared" ref="D5:E5" si="0">RIGHT(D4,7)</f>
        <v xml:space="preserve"> DEC 25</v>
      </c>
      <c r="E5" s="14" t="str">
        <f t="shared" si="0"/>
        <v xml:space="preserve"> MAR 26</v>
      </c>
      <c r="F5" s="15" t="s">
        <v>30</v>
      </c>
      <c r="G5" s="16" t="s">
        <v>19</v>
      </c>
      <c r="H5" s="14" t="str">
        <f>RIGHT(H4,7)</f>
        <v xml:space="preserve"> MAR 25</v>
      </c>
      <c r="I5" s="14" t="str">
        <f>RIGHT(I4,7)</f>
        <v xml:space="preserve"> DEC 25</v>
      </c>
      <c r="J5" s="14" t="str">
        <f>RIGHT(J4,7)</f>
        <v xml:space="preserve"> MAR 26</v>
      </c>
      <c r="K5" s="15" t="s">
        <v>30</v>
      </c>
      <c r="L5" s="16" t="s">
        <v>19</v>
      </c>
      <c r="M5" s="14" t="str">
        <f>RIGHT(M4,7)</f>
        <v xml:space="preserve"> MAR 25</v>
      </c>
      <c r="N5" s="14" t="str">
        <f>RIGHT(N4,7)</f>
        <v xml:space="preserve"> DEC 25</v>
      </c>
      <c r="O5" s="14" t="str">
        <f>RIGHT(O4,7)</f>
        <v xml:space="preserve"> MAR 26</v>
      </c>
      <c r="P5" s="17"/>
      <c r="Q5" s="12" t="s">
        <v>31</v>
      </c>
      <c r="R5" s="22"/>
    </row>
    <row r="6" spans="1:18" ht="15" x14ac:dyDescent="0.25">
      <c r="A6" s="4">
        <v>1</v>
      </c>
      <c r="B6" s="5" t="s">
        <v>32</v>
      </c>
      <c r="C6" s="4">
        <v>5962.68</v>
      </c>
      <c r="D6" s="4">
        <v>6064.56</v>
      </c>
      <c r="E6" s="4">
        <v>6488.45</v>
      </c>
      <c r="F6" s="4">
        <f t="shared" ref="F6:F39" si="1">(E6-C6)</f>
        <v>525.76999999999953</v>
      </c>
      <c r="G6" s="6">
        <f>IF(C6=0,"",(E6-C6)/C6*100)</f>
        <v>8.8176792985704324</v>
      </c>
      <c r="H6" s="4">
        <v>2211.3199999999993</v>
      </c>
      <c r="I6" s="4">
        <v>2560.87</v>
      </c>
      <c r="J6" s="4">
        <v>2483.16</v>
      </c>
      <c r="K6" s="4">
        <f t="shared" ref="K6:K39" si="2">(J6-H6)</f>
        <v>271.8400000000006</v>
      </c>
      <c r="L6" s="6">
        <f>IF(H6=0,"",(J6-H6)/H6*100)</f>
        <v>12.293109997648495</v>
      </c>
      <c r="M6" s="6">
        <f t="shared" ref="M6:O39" si="3">(H6/C6)*100</f>
        <v>37.086008304990358</v>
      </c>
      <c r="N6" s="6">
        <f t="shared" si="3"/>
        <v>42.226806231614489</v>
      </c>
      <c r="O6" s="6">
        <f t="shared" si="3"/>
        <v>38.27046521126001</v>
      </c>
      <c r="P6" s="4">
        <v>40</v>
      </c>
      <c r="Q6" s="6">
        <f t="shared" ref="Q6:Q39" si="4">(O6-M6)</f>
        <v>1.1844569062696522</v>
      </c>
      <c r="R6" s="23"/>
    </row>
    <row r="7" spans="1:18" ht="15" x14ac:dyDescent="0.25">
      <c r="A7" s="4">
        <v>2</v>
      </c>
      <c r="B7" s="5" t="s">
        <v>33</v>
      </c>
      <c r="C7" s="4">
        <v>6837.16</v>
      </c>
      <c r="D7" s="4">
        <v>6707.68</v>
      </c>
      <c r="E7" s="4">
        <v>7217.4699999999993</v>
      </c>
      <c r="F7" s="4">
        <f t="shared" si="1"/>
        <v>380.30999999999949</v>
      </c>
      <c r="G7" s="6">
        <f t="shared" ref="G7:G51" si="5">IF(C7=0,"",(E7-C7)/C7*100)</f>
        <v>5.5623972526604541</v>
      </c>
      <c r="H7" s="4">
        <v>3923.55</v>
      </c>
      <c r="I7" s="4">
        <v>4361.8999999999996</v>
      </c>
      <c r="J7" s="4">
        <v>4408.28</v>
      </c>
      <c r="K7" s="4">
        <f t="shared" si="2"/>
        <v>484.72999999999956</v>
      </c>
      <c r="L7" s="6">
        <f t="shared" ref="L7:L50" si="6">IF(H7=0,"",(J7-H7)/H7*100)</f>
        <v>12.354372953065452</v>
      </c>
      <c r="M7" s="6">
        <f t="shared" si="3"/>
        <v>57.38566890346285</v>
      </c>
      <c r="N7" s="6">
        <f t="shared" si="3"/>
        <v>65.028445006321107</v>
      </c>
      <c r="O7" s="6">
        <f t="shared" si="3"/>
        <v>61.077912343244932</v>
      </c>
      <c r="P7" s="4">
        <v>40</v>
      </c>
      <c r="Q7" s="6">
        <f t="shared" si="4"/>
        <v>3.6922434397820822</v>
      </c>
      <c r="R7" s="23"/>
    </row>
    <row r="8" spans="1:18" ht="15" x14ac:dyDescent="0.25">
      <c r="A8" s="4">
        <v>3</v>
      </c>
      <c r="B8" s="5" t="s">
        <v>10</v>
      </c>
      <c r="C8" s="4">
        <v>3437.59</v>
      </c>
      <c r="D8" s="4">
        <v>3377.33</v>
      </c>
      <c r="E8" s="4">
        <v>3793.41</v>
      </c>
      <c r="F8" s="4">
        <f t="shared" si="1"/>
        <v>355.81999999999971</v>
      </c>
      <c r="G8" s="6">
        <f t="shared" si="5"/>
        <v>10.350856268490416</v>
      </c>
      <c r="H8" s="4">
        <v>1332.62</v>
      </c>
      <c r="I8" s="4">
        <v>1510.95</v>
      </c>
      <c r="J8" s="4">
        <v>1528.7</v>
      </c>
      <c r="K8" s="4">
        <f t="shared" si="2"/>
        <v>196.08000000000015</v>
      </c>
      <c r="L8" s="6">
        <f t="shared" si="6"/>
        <v>14.713871921478002</v>
      </c>
      <c r="M8" s="6">
        <f t="shared" si="3"/>
        <v>38.76611230542327</v>
      </c>
      <c r="N8" s="6">
        <f t="shared" si="3"/>
        <v>44.738003097121101</v>
      </c>
      <c r="O8" s="6">
        <f t="shared" si="3"/>
        <v>40.298834030595167</v>
      </c>
      <c r="P8" s="4">
        <v>40</v>
      </c>
      <c r="Q8" s="6">
        <f t="shared" si="4"/>
        <v>1.5327217251718963</v>
      </c>
      <c r="R8" s="23"/>
    </row>
    <row r="9" spans="1:18" ht="15" x14ac:dyDescent="0.25">
      <c r="A9" s="4">
        <v>4</v>
      </c>
      <c r="B9" s="5" t="s">
        <v>34</v>
      </c>
      <c r="C9" s="4">
        <v>7531.9</v>
      </c>
      <c r="D9" s="4">
        <v>7731.85</v>
      </c>
      <c r="E9" s="4">
        <v>8007.49</v>
      </c>
      <c r="F9" s="4">
        <f t="shared" si="1"/>
        <v>475.59000000000015</v>
      </c>
      <c r="G9" s="6">
        <f t="shared" si="5"/>
        <v>6.3143429944635514</v>
      </c>
      <c r="H9" s="4">
        <v>4566.1100000000006</v>
      </c>
      <c r="I9" s="4">
        <v>5048.59</v>
      </c>
      <c r="J9" s="4">
        <v>5213.9399999999996</v>
      </c>
      <c r="K9" s="4">
        <f t="shared" si="2"/>
        <v>647.82999999999902</v>
      </c>
      <c r="L9" s="6">
        <f t="shared" si="6"/>
        <v>14.187787854431869</v>
      </c>
      <c r="M9" s="6">
        <f t="shared" si="3"/>
        <v>60.623614227485767</v>
      </c>
      <c r="N9" s="6">
        <f t="shared" si="3"/>
        <v>65.296015830622679</v>
      </c>
      <c r="O9" s="6">
        <f t="shared" si="3"/>
        <v>65.113287684405478</v>
      </c>
      <c r="P9" s="4">
        <v>40</v>
      </c>
      <c r="Q9" s="6">
        <f t="shared" si="4"/>
        <v>4.4896734569197108</v>
      </c>
      <c r="R9" s="23"/>
    </row>
    <row r="10" spans="1:18" ht="15" x14ac:dyDescent="0.25">
      <c r="A10" s="4">
        <v>5</v>
      </c>
      <c r="B10" s="5" t="s">
        <v>13</v>
      </c>
      <c r="C10" s="4">
        <v>4945.49</v>
      </c>
      <c r="D10" s="4">
        <v>4405.7</v>
      </c>
      <c r="E10" s="4">
        <v>4890.22</v>
      </c>
      <c r="F10" s="4">
        <f t="shared" si="1"/>
        <v>-55.269999999999527</v>
      </c>
      <c r="G10" s="6">
        <f t="shared" si="5"/>
        <v>-1.1175838996742393</v>
      </c>
      <c r="H10" s="4">
        <v>2324.04</v>
      </c>
      <c r="I10" s="4">
        <v>2816.7</v>
      </c>
      <c r="J10" s="4">
        <v>2669.88</v>
      </c>
      <c r="K10" s="4">
        <f t="shared" si="2"/>
        <v>345.84000000000015</v>
      </c>
      <c r="L10" s="6">
        <f t="shared" si="6"/>
        <v>14.88098311560903</v>
      </c>
      <c r="M10" s="6">
        <f t="shared" si="3"/>
        <v>46.993118983154353</v>
      </c>
      <c r="N10" s="6">
        <f t="shared" si="3"/>
        <v>63.933086683160447</v>
      </c>
      <c r="O10" s="6">
        <f t="shared" si="3"/>
        <v>54.596316730126659</v>
      </c>
      <c r="P10" s="4">
        <v>40</v>
      </c>
      <c r="Q10" s="6">
        <f t="shared" si="4"/>
        <v>7.603197746972306</v>
      </c>
      <c r="R10" s="23"/>
    </row>
    <row r="11" spans="1:18" ht="15" x14ac:dyDescent="0.25">
      <c r="A11" s="4">
        <v>6</v>
      </c>
      <c r="B11" s="5" t="s">
        <v>0</v>
      </c>
      <c r="C11" s="4">
        <v>1328.22</v>
      </c>
      <c r="D11" s="4">
        <v>1249.8599999999999</v>
      </c>
      <c r="E11" s="4">
        <v>1433.3000000000002</v>
      </c>
      <c r="F11" s="4">
        <f t="shared" si="1"/>
        <v>105.08000000000015</v>
      </c>
      <c r="G11" s="6">
        <f t="shared" si="5"/>
        <v>7.9113399888572786</v>
      </c>
      <c r="H11" s="4">
        <v>699.86</v>
      </c>
      <c r="I11" s="4">
        <v>849.5</v>
      </c>
      <c r="J11" s="4">
        <v>838.6099999999999</v>
      </c>
      <c r="K11" s="4">
        <f t="shared" si="2"/>
        <v>138.74999999999989</v>
      </c>
      <c r="L11" s="6">
        <f t="shared" si="6"/>
        <v>19.825393650158588</v>
      </c>
      <c r="M11" s="6">
        <f t="shared" si="3"/>
        <v>52.691572179307641</v>
      </c>
      <c r="N11" s="6">
        <f t="shared" si="3"/>
        <v>67.967612372585734</v>
      </c>
      <c r="O11" s="6">
        <f t="shared" si="3"/>
        <v>58.50903509383938</v>
      </c>
      <c r="P11" s="4">
        <v>40</v>
      </c>
      <c r="Q11" s="6">
        <f t="shared" si="4"/>
        <v>5.8174629145317382</v>
      </c>
      <c r="R11" s="23"/>
    </row>
    <row r="12" spans="1:18" ht="15" x14ac:dyDescent="0.25">
      <c r="A12" s="4">
        <v>7</v>
      </c>
      <c r="B12" s="5" t="s">
        <v>1</v>
      </c>
      <c r="C12" s="4">
        <v>31536.11</v>
      </c>
      <c r="D12" s="4">
        <v>36796.480000000003</v>
      </c>
      <c r="E12" s="4">
        <v>40494.379999999997</v>
      </c>
      <c r="F12" s="4">
        <f t="shared" si="1"/>
        <v>8958.2699999999968</v>
      </c>
      <c r="G12" s="6">
        <f t="shared" si="5"/>
        <v>28.406388739765294</v>
      </c>
      <c r="H12" s="4">
        <v>19798.879999999997</v>
      </c>
      <c r="I12" s="4">
        <v>21705.25</v>
      </c>
      <c r="J12" s="4">
        <v>23197.46</v>
      </c>
      <c r="K12" s="4">
        <f t="shared" si="2"/>
        <v>3398.5800000000017</v>
      </c>
      <c r="L12" s="6">
        <f t="shared" si="6"/>
        <v>17.165516433252801</v>
      </c>
      <c r="M12" s="6">
        <f t="shared" si="3"/>
        <v>62.78161764402774</v>
      </c>
      <c r="N12" s="6">
        <f t="shared" si="3"/>
        <v>58.987299872161678</v>
      </c>
      <c r="O12" s="6">
        <f t="shared" si="3"/>
        <v>57.285628277306635</v>
      </c>
      <c r="P12" s="4">
        <v>40</v>
      </c>
      <c r="Q12" s="6">
        <f t="shared" si="4"/>
        <v>-5.4959893667211048</v>
      </c>
      <c r="R12" s="23"/>
    </row>
    <row r="13" spans="1:18" ht="15" x14ac:dyDescent="0.25">
      <c r="A13" s="4">
        <v>8</v>
      </c>
      <c r="B13" s="5" t="s">
        <v>2</v>
      </c>
      <c r="C13" s="4">
        <v>2782.85</v>
      </c>
      <c r="D13" s="4">
        <v>3175.72</v>
      </c>
      <c r="E13" s="4">
        <v>3669.47</v>
      </c>
      <c r="F13" s="4">
        <f t="shared" si="1"/>
        <v>886.61999999999989</v>
      </c>
      <c r="G13" s="6">
        <f t="shared" si="5"/>
        <v>31.86014337819142</v>
      </c>
      <c r="H13" s="4">
        <v>3702.66</v>
      </c>
      <c r="I13" s="4">
        <v>3473.19</v>
      </c>
      <c r="J13" s="4">
        <v>3655.2699999999995</v>
      </c>
      <c r="K13" s="4">
        <f t="shared" si="2"/>
        <v>-47.390000000000327</v>
      </c>
      <c r="L13" s="6">
        <f t="shared" si="6"/>
        <v>-1.2798906731917143</v>
      </c>
      <c r="M13" s="6">
        <f t="shared" si="3"/>
        <v>133.05280557701639</v>
      </c>
      <c r="N13" s="6">
        <f t="shared" si="3"/>
        <v>109.36700968599247</v>
      </c>
      <c r="O13" s="6">
        <f t="shared" si="3"/>
        <v>99.613023134131083</v>
      </c>
      <c r="P13" s="4">
        <v>40</v>
      </c>
      <c r="Q13" s="6">
        <f t="shared" si="4"/>
        <v>-33.439782442885303</v>
      </c>
      <c r="R13" s="23"/>
    </row>
    <row r="14" spans="1:18" ht="15" x14ac:dyDescent="0.25">
      <c r="A14" s="4">
        <v>9</v>
      </c>
      <c r="B14" s="5" t="s">
        <v>35</v>
      </c>
      <c r="C14" s="4">
        <v>6252.1</v>
      </c>
      <c r="D14" s="4">
        <v>6282.47</v>
      </c>
      <c r="E14" s="4">
        <v>6727.32</v>
      </c>
      <c r="F14" s="4">
        <f t="shared" si="1"/>
        <v>475.21999999999935</v>
      </c>
      <c r="G14" s="6">
        <f t="shared" si="5"/>
        <v>7.600966075398655</v>
      </c>
      <c r="H14" s="4">
        <v>3818.0299999999997</v>
      </c>
      <c r="I14" s="4">
        <v>4177.83</v>
      </c>
      <c r="J14" s="4">
        <v>4301.7199999999993</v>
      </c>
      <c r="K14" s="4">
        <f t="shared" si="2"/>
        <v>483.6899999999996</v>
      </c>
      <c r="L14" s="6">
        <f t="shared" si="6"/>
        <v>12.668575155250211</v>
      </c>
      <c r="M14" s="6">
        <f t="shared" si="3"/>
        <v>61.067961165048537</v>
      </c>
      <c r="N14" s="6">
        <f t="shared" si="3"/>
        <v>66.49980023780455</v>
      </c>
      <c r="O14" s="6">
        <f t="shared" si="3"/>
        <v>63.944037150009216</v>
      </c>
      <c r="P14" s="4">
        <v>40</v>
      </c>
      <c r="Q14" s="6">
        <f t="shared" si="4"/>
        <v>2.8760759849606785</v>
      </c>
      <c r="R14" s="23"/>
    </row>
    <row r="15" spans="1:18" ht="15" x14ac:dyDescent="0.25">
      <c r="A15" s="4">
        <v>10</v>
      </c>
      <c r="B15" s="5" t="s">
        <v>36</v>
      </c>
      <c r="C15" s="4">
        <v>36760.15</v>
      </c>
      <c r="D15" s="4">
        <v>38365.800000000003</v>
      </c>
      <c r="E15" s="4">
        <v>40065.839999999997</v>
      </c>
      <c r="F15" s="4">
        <f t="shared" si="1"/>
        <v>3305.6899999999951</v>
      </c>
      <c r="G15" s="6">
        <f t="shared" si="5"/>
        <v>8.9925911618967689</v>
      </c>
      <c r="H15" s="4">
        <v>21975.78</v>
      </c>
      <c r="I15" s="4">
        <v>22070.55</v>
      </c>
      <c r="J15" s="4">
        <v>25002.99</v>
      </c>
      <c r="K15" s="4">
        <f t="shared" si="2"/>
        <v>3027.2100000000028</v>
      </c>
      <c r="L15" s="6">
        <f t="shared" si="6"/>
        <v>13.775210709244462</v>
      </c>
      <c r="M15" s="6">
        <f t="shared" si="3"/>
        <v>59.781529727163786</v>
      </c>
      <c r="N15" s="6">
        <f t="shared" si="3"/>
        <v>57.526625275636114</v>
      </c>
      <c r="O15" s="6">
        <f t="shared" si="3"/>
        <v>62.404756770356009</v>
      </c>
      <c r="P15" s="4">
        <v>40</v>
      </c>
      <c r="Q15" s="6">
        <f t="shared" si="4"/>
        <v>2.6232270431922231</v>
      </c>
      <c r="R15" s="23"/>
    </row>
    <row r="16" spans="1:18" ht="15" x14ac:dyDescent="0.25">
      <c r="A16" s="4">
        <v>11</v>
      </c>
      <c r="B16" s="5" t="s">
        <v>37</v>
      </c>
      <c r="C16" s="4">
        <v>2674.33</v>
      </c>
      <c r="D16" s="4">
        <v>2613.61</v>
      </c>
      <c r="E16" s="4">
        <v>2926.3599999999997</v>
      </c>
      <c r="F16" s="4">
        <f t="shared" si="1"/>
        <v>252.02999999999975</v>
      </c>
      <c r="G16" s="6">
        <f t="shared" si="5"/>
        <v>9.4240426574132492</v>
      </c>
      <c r="H16" s="4">
        <v>1453.58</v>
      </c>
      <c r="I16" s="4">
        <v>1693.91</v>
      </c>
      <c r="J16" s="4">
        <v>1738.09</v>
      </c>
      <c r="K16" s="4">
        <f t="shared" si="2"/>
        <v>284.51</v>
      </c>
      <c r="L16" s="6">
        <f t="shared" si="6"/>
        <v>19.573054114668611</v>
      </c>
      <c r="M16" s="6">
        <f t="shared" si="3"/>
        <v>54.353052914187849</v>
      </c>
      <c r="N16" s="6">
        <f t="shared" si="3"/>
        <v>64.811123312200365</v>
      </c>
      <c r="O16" s="6">
        <f t="shared" si="3"/>
        <v>59.394264547082386</v>
      </c>
      <c r="P16" s="4">
        <v>40</v>
      </c>
      <c r="Q16" s="6">
        <f t="shared" si="4"/>
        <v>5.0412116328945373</v>
      </c>
      <c r="R16" s="23"/>
    </row>
    <row r="17" spans="1:18" ht="15" x14ac:dyDescent="0.25">
      <c r="A17" s="4">
        <v>12</v>
      </c>
      <c r="B17" s="5" t="s">
        <v>38</v>
      </c>
      <c r="C17" s="4">
        <v>1630.15</v>
      </c>
      <c r="D17" s="4">
        <v>1597.57</v>
      </c>
      <c r="E17" s="4">
        <v>1734.48</v>
      </c>
      <c r="F17" s="4">
        <f t="shared" si="1"/>
        <v>104.32999999999993</v>
      </c>
      <c r="G17" s="6">
        <f t="shared" si="5"/>
        <v>6.4000245376192328</v>
      </c>
      <c r="H17" s="4">
        <v>848.88000000000011</v>
      </c>
      <c r="I17" s="4">
        <v>947.99</v>
      </c>
      <c r="J17" s="4">
        <v>979.2</v>
      </c>
      <c r="K17" s="4">
        <f t="shared" si="2"/>
        <v>130.31999999999994</v>
      </c>
      <c r="L17" s="6">
        <f t="shared" si="6"/>
        <v>15.351993214588624</v>
      </c>
      <c r="M17" s="6">
        <f t="shared" si="3"/>
        <v>52.073735545808674</v>
      </c>
      <c r="N17" s="6">
        <f t="shared" si="3"/>
        <v>59.33949686085743</v>
      </c>
      <c r="O17" s="6">
        <f t="shared" si="3"/>
        <v>56.454960564549609</v>
      </c>
      <c r="P17" s="4">
        <v>40</v>
      </c>
      <c r="Q17" s="6">
        <f t="shared" si="4"/>
        <v>4.3812250187409347</v>
      </c>
      <c r="R17" s="23"/>
    </row>
    <row r="18" spans="1:18" ht="15" x14ac:dyDescent="0.25">
      <c r="A18" s="4">
        <v>13</v>
      </c>
      <c r="B18" s="5" t="s">
        <v>39</v>
      </c>
      <c r="C18" s="4">
        <v>7524.73</v>
      </c>
      <c r="D18" s="4">
        <v>7577.72</v>
      </c>
      <c r="E18" s="4">
        <v>8092.5199999999995</v>
      </c>
      <c r="F18" s="4">
        <f t="shared" si="1"/>
        <v>567.79</v>
      </c>
      <c r="G18" s="6">
        <f t="shared" si="5"/>
        <v>7.545652800831391</v>
      </c>
      <c r="H18" s="4">
        <v>3950.79</v>
      </c>
      <c r="I18" s="4">
        <v>4444.8900000000003</v>
      </c>
      <c r="J18" s="4">
        <v>4535</v>
      </c>
      <c r="K18" s="4">
        <f t="shared" si="2"/>
        <v>584.21</v>
      </c>
      <c r="L18" s="6">
        <f t="shared" si="6"/>
        <v>14.787169148448791</v>
      </c>
      <c r="M18" s="6">
        <f t="shared" si="3"/>
        <v>52.504076558228675</v>
      </c>
      <c r="N18" s="6">
        <f t="shared" si="3"/>
        <v>58.657353399175484</v>
      </c>
      <c r="O18" s="6">
        <f t="shared" si="3"/>
        <v>56.039404289393168</v>
      </c>
      <c r="P18" s="4">
        <v>40</v>
      </c>
      <c r="Q18" s="6">
        <f t="shared" si="4"/>
        <v>3.5353277311644931</v>
      </c>
      <c r="R18" s="23"/>
    </row>
    <row r="19" spans="1:18" ht="15" x14ac:dyDescent="0.25">
      <c r="A19" s="4">
        <v>14</v>
      </c>
      <c r="B19" s="5" t="s">
        <v>3</v>
      </c>
      <c r="C19" s="4">
        <v>4947.93</v>
      </c>
      <c r="D19" s="4">
        <v>4848.92</v>
      </c>
      <c r="E19" s="4">
        <v>5308.6799999999994</v>
      </c>
      <c r="F19" s="4">
        <f t="shared" si="1"/>
        <v>360.74999999999909</v>
      </c>
      <c r="G19" s="6">
        <f t="shared" si="5"/>
        <v>7.2909277212894903</v>
      </c>
      <c r="H19" s="4">
        <v>2306.21</v>
      </c>
      <c r="I19" s="4">
        <v>2456.88</v>
      </c>
      <c r="J19" s="4">
        <v>2509.14</v>
      </c>
      <c r="K19" s="4">
        <f t="shared" si="2"/>
        <v>202.92999999999984</v>
      </c>
      <c r="L19" s="6">
        <f t="shared" si="6"/>
        <v>8.7992854076601805</v>
      </c>
      <c r="M19" s="6">
        <f t="shared" si="3"/>
        <v>46.609592294151291</v>
      </c>
      <c r="N19" s="6">
        <f t="shared" si="3"/>
        <v>50.668602492926262</v>
      </c>
      <c r="O19" s="6">
        <f t="shared" si="3"/>
        <v>47.264856800560594</v>
      </c>
      <c r="P19" s="4">
        <v>40</v>
      </c>
      <c r="Q19" s="6">
        <f t="shared" si="4"/>
        <v>0.65526450640930278</v>
      </c>
      <c r="R19" s="23"/>
    </row>
    <row r="20" spans="1:18" ht="15" x14ac:dyDescent="0.25">
      <c r="A20" s="4">
        <v>15</v>
      </c>
      <c r="B20" s="5" t="s">
        <v>40</v>
      </c>
      <c r="C20" s="4">
        <v>3849.49</v>
      </c>
      <c r="D20" s="4">
        <v>3669.4</v>
      </c>
      <c r="E20" s="4">
        <v>4070.09</v>
      </c>
      <c r="F20" s="4">
        <f t="shared" si="1"/>
        <v>220.60000000000036</v>
      </c>
      <c r="G20" s="6">
        <f t="shared" si="5"/>
        <v>5.7306292521866631</v>
      </c>
      <c r="H20" s="4">
        <v>2576.25</v>
      </c>
      <c r="I20" s="4">
        <v>3164.65</v>
      </c>
      <c r="J20" s="4">
        <v>2937.01</v>
      </c>
      <c r="K20" s="4">
        <f t="shared" si="2"/>
        <v>360.76000000000022</v>
      </c>
      <c r="L20" s="6">
        <f t="shared" si="6"/>
        <v>14.003299369238242</v>
      </c>
      <c r="M20" s="6">
        <f t="shared" si="3"/>
        <v>66.924449732302207</v>
      </c>
      <c r="N20" s="6">
        <f t="shared" si="3"/>
        <v>86.244345124543514</v>
      </c>
      <c r="O20" s="6">
        <f t="shared" si="3"/>
        <v>72.160812168772679</v>
      </c>
      <c r="P20" s="4">
        <v>40</v>
      </c>
      <c r="Q20" s="6">
        <f t="shared" si="4"/>
        <v>5.2363624364704719</v>
      </c>
      <c r="R20" s="23"/>
    </row>
    <row r="21" spans="1:18" ht="15" x14ac:dyDescent="0.25">
      <c r="A21" s="4">
        <v>16</v>
      </c>
      <c r="B21" s="5" t="s">
        <v>4</v>
      </c>
      <c r="C21" s="4">
        <v>4659.88</v>
      </c>
      <c r="D21" s="4">
        <v>4585.08</v>
      </c>
      <c r="E21" s="4">
        <v>4933.51</v>
      </c>
      <c r="F21" s="4">
        <f t="shared" si="1"/>
        <v>273.63000000000011</v>
      </c>
      <c r="G21" s="6">
        <f t="shared" si="5"/>
        <v>5.8720396233379422</v>
      </c>
      <c r="H21" s="4">
        <v>2724.1299999999997</v>
      </c>
      <c r="I21" s="4">
        <v>3132.25</v>
      </c>
      <c r="J21" s="4">
        <v>3165.8500000000004</v>
      </c>
      <c r="K21" s="4">
        <f t="shared" si="2"/>
        <v>441.72000000000071</v>
      </c>
      <c r="L21" s="6">
        <f t="shared" si="6"/>
        <v>16.215085183159424</v>
      </c>
      <c r="M21" s="6">
        <f t="shared" si="3"/>
        <v>58.459230709803677</v>
      </c>
      <c r="N21" s="6">
        <f t="shared" si="3"/>
        <v>68.313966168529234</v>
      </c>
      <c r="O21" s="6">
        <f t="shared" si="3"/>
        <v>64.170337143332034</v>
      </c>
      <c r="P21" s="4">
        <v>40</v>
      </c>
      <c r="Q21" s="6">
        <f t="shared" si="4"/>
        <v>5.7111064335283572</v>
      </c>
      <c r="R21" s="23"/>
    </row>
    <row r="22" spans="1:18" ht="15" x14ac:dyDescent="0.25">
      <c r="A22" s="4">
        <v>17</v>
      </c>
      <c r="B22" s="5" t="s">
        <v>41</v>
      </c>
      <c r="C22" s="4">
        <v>1805.28</v>
      </c>
      <c r="D22" s="4">
        <v>1776.16</v>
      </c>
      <c r="E22" s="4">
        <v>1934.6999999999998</v>
      </c>
      <c r="F22" s="4">
        <f t="shared" si="1"/>
        <v>129.41999999999985</v>
      </c>
      <c r="G22" s="6">
        <f t="shared" si="5"/>
        <v>7.1689710183461761</v>
      </c>
      <c r="H22" s="4">
        <v>907.46999999999991</v>
      </c>
      <c r="I22" s="4">
        <v>1139.94</v>
      </c>
      <c r="J22" s="4">
        <v>1038.6799999999998</v>
      </c>
      <c r="K22" s="4">
        <f t="shared" si="2"/>
        <v>131.20999999999992</v>
      </c>
      <c r="L22" s="6">
        <f t="shared" si="6"/>
        <v>14.458880183366936</v>
      </c>
      <c r="M22" s="6">
        <f t="shared" si="3"/>
        <v>50.267548524328632</v>
      </c>
      <c r="N22" s="6">
        <f t="shared" si="3"/>
        <v>64.180028826231876</v>
      </c>
      <c r="O22" s="6">
        <f t="shared" si="3"/>
        <v>53.686876518323245</v>
      </c>
      <c r="P22" s="4">
        <v>40</v>
      </c>
      <c r="Q22" s="6">
        <f t="shared" si="4"/>
        <v>3.4193279939946137</v>
      </c>
      <c r="R22" s="23"/>
    </row>
    <row r="23" spans="1:18" ht="15" x14ac:dyDescent="0.25">
      <c r="A23" s="4">
        <v>18</v>
      </c>
      <c r="B23" s="5" t="s">
        <v>42</v>
      </c>
      <c r="C23" s="4">
        <v>2672.91</v>
      </c>
      <c r="D23" s="4">
        <v>2606</v>
      </c>
      <c r="E23" s="4">
        <v>2925.83</v>
      </c>
      <c r="F23" s="4">
        <f t="shared" si="1"/>
        <v>252.92000000000007</v>
      </c>
      <c r="G23" s="6">
        <f t="shared" si="5"/>
        <v>9.4623462817678146</v>
      </c>
      <c r="H23" s="4">
        <v>1620.6999999999998</v>
      </c>
      <c r="I23" s="4">
        <v>1836.94</v>
      </c>
      <c r="J23" s="4">
        <v>1834.24</v>
      </c>
      <c r="K23" s="4">
        <f t="shared" si="2"/>
        <v>213.54000000000019</v>
      </c>
      <c r="L23" s="6">
        <f t="shared" si="6"/>
        <v>13.175788239649547</v>
      </c>
      <c r="M23" s="6">
        <f t="shared" si="3"/>
        <v>60.634289968610986</v>
      </c>
      <c r="N23" s="6">
        <f t="shared" si="3"/>
        <v>70.488871834228704</v>
      </c>
      <c r="O23" s="6">
        <f t="shared" si="3"/>
        <v>62.691270511273721</v>
      </c>
      <c r="P23" s="4">
        <v>40</v>
      </c>
      <c r="Q23" s="6">
        <f t="shared" si="4"/>
        <v>2.0569805426627354</v>
      </c>
      <c r="R23" s="23"/>
    </row>
    <row r="24" spans="1:18" ht="15" x14ac:dyDescent="0.25">
      <c r="A24" s="4">
        <v>19</v>
      </c>
      <c r="B24" s="5" t="s">
        <v>5</v>
      </c>
      <c r="C24" s="4">
        <v>12393.87</v>
      </c>
      <c r="D24" s="4">
        <v>13099.19</v>
      </c>
      <c r="E24" s="4">
        <v>13626.539999999999</v>
      </c>
      <c r="F24" s="4">
        <f t="shared" si="1"/>
        <v>1232.6699999999983</v>
      </c>
      <c r="G24" s="6">
        <f t="shared" si="5"/>
        <v>9.945803853033782</v>
      </c>
      <c r="H24" s="4">
        <v>8551.16</v>
      </c>
      <c r="I24" s="4">
        <v>9420.5400000000009</v>
      </c>
      <c r="J24" s="4">
        <v>10575.95</v>
      </c>
      <c r="K24" s="4">
        <f t="shared" si="2"/>
        <v>2024.7900000000009</v>
      </c>
      <c r="L24" s="6">
        <f t="shared" si="6"/>
        <v>23.678541858648426</v>
      </c>
      <c r="M24" s="6">
        <f t="shared" si="3"/>
        <v>68.995075791500142</v>
      </c>
      <c r="N24" s="6">
        <f t="shared" si="3"/>
        <v>71.916965858194288</v>
      </c>
      <c r="O24" s="6">
        <f t="shared" si="3"/>
        <v>77.612878984687256</v>
      </c>
      <c r="P24" s="4">
        <v>40</v>
      </c>
      <c r="Q24" s="6">
        <f t="shared" si="4"/>
        <v>8.6178031931871146</v>
      </c>
      <c r="R24" s="23"/>
    </row>
    <row r="25" spans="1:18" ht="15" x14ac:dyDescent="0.25">
      <c r="A25" s="4">
        <v>20</v>
      </c>
      <c r="B25" s="5" t="s">
        <v>12</v>
      </c>
      <c r="C25" s="4">
        <v>2474.56</v>
      </c>
      <c r="D25" s="4">
        <v>2520.4299999999998</v>
      </c>
      <c r="E25" s="4">
        <v>2690.84</v>
      </c>
      <c r="F25" s="4">
        <f t="shared" si="1"/>
        <v>216.2800000000002</v>
      </c>
      <c r="G25" s="6">
        <f t="shared" si="5"/>
        <v>8.7401396611923001</v>
      </c>
      <c r="H25" s="4">
        <v>1784.9499999999998</v>
      </c>
      <c r="I25" s="4">
        <v>959.82</v>
      </c>
      <c r="J25" s="4">
        <v>979.45</v>
      </c>
      <c r="K25" s="4">
        <f t="shared" si="2"/>
        <v>-805.49999999999977</v>
      </c>
      <c r="L25" s="6">
        <f t="shared" si="6"/>
        <v>-45.127314490601975</v>
      </c>
      <c r="M25" s="6">
        <f t="shared" si="3"/>
        <v>72.132015388594326</v>
      </c>
      <c r="N25" s="6">
        <f t="shared" si="3"/>
        <v>38.081597187781455</v>
      </c>
      <c r="O25" s="6">
        <f t="shared" si="3"/>
        <v>36.399414309286321</v>
      </c>
      <c r="P25" s="4">
        <v>40</v>
      </c>
      <c r="Q25" s="6">
        <f t="shared" si="4"/>
        <v>-35.732601079308004</v>
      </c>
      <c r="R25" s="23"/>
    </row>
    <row r="26" spans="1:18" ht="15" x14ac:dyDescent="0.25">
      <c r="A26" s="4">
        <v>21</v>
      </c>
      <c r="B26" s="5" t="s">
        <v>43</v>
      </c>
      <c r="C26" s="4">
        <v>6063.19</v>
      </c>
      <c r="D26" s="4">
        <v>5826.11</v>
      </c>
      <c r="E26" s="4">
        <v>6451.78</v>
      </c>
      <c r="F26" s="4">
        <f t="shared" si="1"/>
        <v>388.59000000000015</v>
      </c>
      <c r="G26" s="6">
        <f t="shared" si="5"/>
        <v>6.4090025217748439</v>
      </c>
      <c r="H26" s="4">
        <v>4385.53</v>
      </c>
      <c r="I26" s="4">
        <v>5153.22</v>
      </c>
      <c r="J26" s="4">
        <v>5129.5999999999995</v>
      </c>
      <c r="K26" s="4">
        <f t="shared" si="2"/>
        <v>744.06999999999971</v>
      </c>
      <c r="L26" s="6">
        <f t="shared" si="6"/>
        <v>16.96647839599774</v>
      </c>
      <c r="M26" s="6">
        <f t="shared" si="3"/>
        <v>72.330406931004958</v>
      </c>
      <c r="N26" s="6">
        <f t="shared" si="3"/>
        <v>88.450441203478832</v>
      </c>
      <c r="O26" s="6">
        <f t="shared" si="3"/>
        <v>79.506740775413903</v>
      </c>
      <c r="P26" s="4">
        <v>40</v>
      </c>
      <c r="Q26" s="6">
        <f t="shared" si="4"/>
        <v>7.1763338444089442</v>
      </c>
      <c r="R26" s="23"/>
    </row>
    <row r="27" spans="1:18" ht="15" x14ac:dyDescent="0.25">
      <c r="A27" s="4">
        <v>22</v>
      </c>
      <c r="B27" s="5" t="s">
        <v>44</v>
      </c>
      <c r="C27" s="4">
        <v>3844.72</v>
      </c>
      <c r="D27" s="4">
        <v>4013.94</v>
      </c>
      <c r="E27" s="4">
        <v>4190.3100000000004</v>
      </c>
      <c r="F27" s="4">
        <f t="shared" si="1"/>
        <v>345.5900000000006</v>
      </c>
      <c r="G27" s="6">
        <f t="shared" si="5"/>
        <v>8.9886909839988505</v>
      </c>
      <c r="H27" s="4">
        <v>1243.94</v>
      </c>
      <c r="I27" s="4">
        <v>2088.7600000000002</v>
      </c>
      <c r="J27" s="4">
        <v>2054.9300000000003</v>
      </c>
      <c r="K27" s="4">
        <f t="shared" si="2"/>
        <v>810.99000000000024</v>
      </c>
      <c r="L27" s="6">
        <f t="shared" si="6"/>
        <v>65.195266652732471</v>
      </c>
      <c r="M27" s="6">
        <f t="shared" si="3"/>
        <v>32.354501758255481</v>
      </c>
      <c r="N27" s="6">
        <f t="shared" si="3"/>
        <v>52.037648793953075</v>
      </c>
      <c r="O27" s="6">
        <f t="shared" si="3"/>
        <v>49.040047156415639</v>
      </c>
      <c r="P27" s="4">
        <v>40</v>
      </c>
      <c r="Q27" s="6">
        <f t="shared" si="4"/>
        <v>16.685545398160158</v>
      </c>
      <c r="R27" s="23"/>
    </row>
    <row r="28" spans="1:18" ht="15" x14ac:dyDescent="0.25">
      <c r="A28" s="4">
        <v>23</v>
      </c>
      <c r="B28" s="5" t="s">
        <v>45</v>
      </c>
      <c r="C28" s="4">
        <v>1286.75</v>
      </c>
      <c r="D28" s="4">
        <v>1200.68</v>
      </c>
      <c r="E28" s="4">
        <v>1312.39</v>
      </c>
      <c r="F28" s="4">
        <f t="shared" si="1"/>
        <v>25.6400000000001</v>
      </c>
      <c r="G28" s="6">
        <f t="shared" si="5"/>
        <v>1.9926170584806762</v>
      </c>
      <c r="H28" s="4">
        <v>386.41999999999996</v>
      </c>
      <c r="I28" s="4">
        <v>480.14</v>
      </c>
      <c r="J28" s="4">
        <v>447.3</v>
      </c>
      <c r="K28" s="4">
        <f t="shared" si="2"/>
        <v>60.880000000000052</v>
      </c>
      <c r="L28" s="6">
        <f t="shared" si="6"/>
        <v>15.754878111898984</v>
      </c>
      <c r="M28" s="6">
        <f t="shared" si="3"/>
        <v>30.030697493685636</v>
      </c>
      <c r="N28" s="6">
        <f t="shared" si="3"/>
        <v>39.98900622980311</v>
      </c>
      <c r="O28" s="6">
        <f t="shared" si="3"/>
        <v>34.082856467970643</v>
      </c>
      <c r="P28" s="4">
        <v>40</v>
      </c>
      <c r="Q28" s="6">
        <f t="shared" si="4"/>
        <v>4.0521589742850068</v>
      </c>
      <c r="R28" s="23"/>
    </row>
    <row r="29" spans="1:18" ht="15" x14ac:dyDescent="0.25">
      <c r="A29" s="4">
        <v>24</v>
      </c>
      <c r="B29" s="5" t="s">
        <v>6</v>
      </c>
      <c r="C29" s="4">
        <v>2788.35</v>
      </c>
      <c r="D29" s="4">
        <v>2690.87</v>
      </c>
      <c r="E29" s="4">
        <v>3055.01</v>
      </c>
      <c r="F29" s="4">
        <f t="shared" si="1"/>
        <v>266.66000000000031</v>
      </c>
      <c r="G29" s="6">
        <f t="shared" si="5"/>
        <v>9.5633618448186315</v>
      </c>
      <c r="H29" s="4">
        <v>1577.31</v>
      </c>
      <c r="I29" s="4">
        <v>1837.38</v>
      </c>
      <c r="J29" s="4">
        <v>1849.34</v>
      </c>
      <c r="K29" s="4">
        <f t="shared" si="2"/>
        <v>272.02999999999997</v>
      </c>
      <c r="L29" s="6">
        <f t="shared" si="6"/>
        <v>17.246451236599018</v>
      </c>
      <c r="M29" s="6">
        <f t="shared" si="3"/>
        <v>56.567862714508578</v>
      </c>
      <c r="N29" s="6">
        <f t="shared" si="3"/>
        <v>68.282005448052118</v>
      </c>
      <c r="O29" s="6">
        <f t="shared" si="3"/>
        <v>60.534662734328194</v>
      </c>
      <c r="P29" s="4">
        <v>40</v>
      </c>
      <c r="Q29" s="6">
        <f t="shared" si="4"/>
        <v>3.9668000198196154</v>
      </c>
      <c r="R29" s="23"/>
    </row>
    <row r="30" spans="1:18" ht="15" x14ac:dyDescent="0.25">
      <c r="A30" s="4">
        <v>25</v>
      </c>
      <c r="B30" s="5" t="s">
        <v>46</v>
      </c>
      <c r="C30" s="4">
        <v>976.08</v>
      </c>
      <c r="D30" s="4">
        <v>1023.32</v>
      </c>
      <c r="E30" s="4">
        <v>1117.25</v>
      </c>
      <c r="F30" s="4">
        <f t="shared" si="1"/>
        <v>141.16999999999996</v>
      </c>
      <c r="G30" s="6">
        <f t="shared" si="5"/>
        <v>14.462953856241286</v>
      </c>
      <c r="H30" s="4">
        <v>431.22</v>
      </c>
      <c r="I30" s="4">
        <v>485.42</v>
      </c>
      <c r="J30" s="4">
        <v>520.76</v>
      </c>
      <c r="K30" s="4">
        <f t="shared" si="2"/>
        <v>89.539999999999964</v>
      </c>
      <c r="L30" s="6">
        <f t="shared" si="6"/>
        <v>20.764343026761274</v>
      </c>
      <c r="M30" s="6">
        <f t="shared" si="3"/>
        <v>44.178755839685273</v>
      </c>
      <c r="N30" s="6">
        <f t="shared" si="3"/>
        <v>47.435797209084157</v>
      </c>
      <c r="O30" s="6">
        <f t="shared" si="3"/>
        <v>46.610874916088605</v>
      </c>
      <c r="P30" s="4">
        <v>40</v>
      </c>
      <c r="Q30" s="6">
        <f t="shared" si="4"/>
        <v>2.4321190764033318</v>
      </c>
      <c r="R30" s="23"/>
    </row>
    <row r="31" spans="1:18" ht="15" x14ac:dyDescent="0.25">
      <c r="A31" s="4">
        <v>26</v>
      </c>
      <c r="B31" s="5" t="s">
        <v>7</v>
      </c>
      <c r="C31" s="4">
        <v>11453.18</v>
      </c>
      <c r="D31" s="4">
        <v>11981.59</v>
      </c>
      <c r="E31" s="4">
        <v>12714.88</v>
      </c>
      <c r="F31" s="4">
        <f t="shared" si="1"/>
        <v>1261.6999999999989</v>
      </c>
      <c r="G31" s="6">
        <f t="shared" si="5"/>
        <v>11.016154465397374</v>
      </c>
      <c r="H31" s="4">
        <v>9326.8100000000013</v>
      </c>
      <c r="I31" s="4">
        <v>10741.29</v>
      </c>
      <c r="J31" s="4">
        <v>10964.29</v>
      </c>
      <c r="K31" s="4">
        <f t="shared" si="2"/>
        <v>1637.4799999999996</v>
      </c>
      <c r="L31" s="6">
        <f t="shared" si="6"/>
        <v>17.556699450294357</v>
      </c>
      <c r="M31" s="6">
        <f t="shared" si="3"/>
        <v>81.434239224390097</v>
      </c>
      <c r="N31" s="6">
        <f t="shared" si="3"/>
        <v>89.648285411201684</v>
      </c>
      <c r="O31" s="6">
        <f t="shared" si="3"/>
        <v>86.231958146675396</v>
      </c>
      <c r="P31" s="4">
        <v>40</v>
      </c>
      <c r="Q31" s="6">
        <f t="shared" si="4"/>
        <v>4.7977189222852985</v>
      </c>
      <c r="R31" s="23"/>
    </row>
    <row r="32" spans="1:18" ht="15" x14ac:dyDescent="0.25">
      <c r="A32" s="4">
        <v>27</v>
      </c>
      <c r="B32" s="5" t="s">
        <v>47</v>
      </c>
      <c r="C32" s="4">
        <v>100732.2</v>
      </c>
      <c r="D32" s="4">
        <v>100467.1</v>
      </c>
      <c r="E32" s="4">
        <v>110204.44</v>
      </c>
      <c r="F32" s="4">
        <f t="shared" si="1"/>
        <v>9472.2400000000052</v>
      </c>
      <c r="G32" s="6">
        <f t="shared" si="5"/>
        <v>9.40338839020691</v>
      </c>
      <c r="H32" s="4">
        <v>110339.17</v>
      </c>
      <c r="I32" s="4">
        <v>129687.29</v>
      </c>
      <c r="J32" s="4">
        <v>128287.35</v>
      </c>
      <c r="K32" s="4">
        <f t="shared" si="2"/>
        <v>17948.180000000008</v>
      </c>
      <c r="L32" s="6">
        <f t="shared" si="6"/>
        <v>16.266372132398683</v>
      </c>
      <c r="M32" s="6">
        <f t="shared" si="3"/>
        <v>109.53713906774595</v>
      </c>
      <c r="N32" s="6">
        <f t="shared" si="3"/>
        <v>129.08433706158533</v>
      </c>
      <c r="O32" s="6">
        <f t="shared" si="3"/>
        <v>116.40851312342771</v>
      </c>
      <c r="P32" s="4">
        <v>40</v>
      </c>
      <c r="Q32" s="6">
        <f t="shared" si="4"/>
        <v>6.8713740556817555</v>
      </c>
      <c r="R32" s="23"/>
    </row>
    <row r="33" spans="1:18" ht="15" x14ac:dyDescent="0.25">
      <c r="A33" s="4">
        <v>28</v>
      </c>
      <c r="B33" s="5" t="s">
        <v>48</v>
      </c>
      <c r="C33" s="4">
        <v>8963.41</v>
      </c>
      <c r="D33" s="4">
        <v>9674.32</v>
      </c>
      <c r="E33" s="4">
        <v>9809</v>
      </c>
      <c r="F33" s="4">
        <f t="shared" si="1"/>
        <v>845.59000000000015</v>
      </c>
      <c r="G33" s="6">
        <f t="shared" si="5"/>
        <v>9.4337980746166927</v>
      </c>
      <c r="H33" s="4">
        <v>5435.25</v>
      </c>
      <c r="I33" s="4">
        <v>6206.85</v>
      </c>
      <c r="J33" s="4">
        <v>6181.63</v>
      </c>
      <c r="K33" s="4">
        <f t="shared" si="2"/>
        <v>746.38000000000011</v>
      </c>
      <c r="L33" s="6">
        <f t="shared" si="6"/>
        <v>13.732211029851435</v>
      </c>
      <c r="M33" s="6">
        <f t="shared" si="3"/>
        <v>60.638194615665242</v>
      </c>
      <c r="N33" s="6">
        <f t="shared" si="3"/>
        <v>64.157997668053156</v>
      </c>
      <c r="O33" s="6">
        <f t="shared" si="3"/>
        <v>63.019981649505553</v>
      </c>
      <c r="P33" s="4">
        <v>40</v>
      </c>
      <c r="Q33" s="6">
        <f t="shared" si="4"/>
        <v>2.3817870338403111</v>
      </c>
      <c r="R33" s="23"/>
    </row>
    <row r="34" spans="1:18" ht="15" x14ac:dyDescent="0.25">
      <c r="A34" s="4">
        <v>29</v>
      </c>
      <c r="B34" s="5" t="s">
        <v>49</v>
      </c>
      <c r="C34" s="4">
        <v>3444.08</v>
      </c>
      <c r="D34" s="4">
        <v>3253.54</v>
      </c>
      <c r="E34" s="4">
        <v>3634.87</v>
      </c>
      <c r="F34" s="4">
        <f t="shared" si="1"/>
        <v>190.78999999999996</v>
      </c>
      <c r="G34" s="6">
        <f t="shared" si="5"/>
        <v>5.5396506469071554</v>
      </c>
      <c r="H34" s="4">
        <v>1565.77</v>
      </c>
      <c r="I34" s="4">
        <v>1832.1</v>
      </c>
      <c r="J34" s="4">
        <v>1820.07</v>
      </c>
      <c r="K34" s="4">
        <f t="shared" si="2"/>
        <v>254.29999999999995</v>
      </c>
      <c r="L34" s="6">
        <f t="shared" si="6"/>
        <v>16.241210394885581</v>
      </c>
      <c r="M34" s="6">
        <f t="shared" si="3"/>
        <v>45.462648951243871</v>
      </c>
      <c r="N34" s="6">
        <f t="shared" si="3"/>
        <v>56.310972048906727</v>
      </c>
      <c r="O34" s="6">
        <f t="shared" si="3"/>
        <v>50.072492276202453</v>
      </c>
      <c r="P34" s="4">
        <v>40</v>
      </c>
      <c r="Q34" s="6">
        <f t="shared" si="4"/>
        <v>4.6098433249585824</v>
      </c>
      <c r="R34" s="23"/>
    </row>
    <row r="35" spans="1:18" ht="15" x14ac:dyDescent="0.25">
      <c r="A35" s="4">
        <v>30</v>
      </c>
      <c r="B35" s="5" t="s">
        <v>50</v>
      </c>
      <c r="C35" s="4">
        <v>2625.38</v>
      </c>
      <c r="D35" s="4">
        <v>2641.96</v>
      </c>
      <c r="E35" s="4">
        <v>2878.9300000000003</v>
      </c>
      <c r="F35" s="4">
        <f t="shared" si="1"/>
        <v>253.55000000000018</v>
      </c>
      <c r="G35" s="6">
        <f t="shared" si="5"/>
        <v>9.6576495593018983</v>
      </c>
      <c r="H35" s="4">
        <v>1301.58</v>
      </c>
      <c r="I35" s="4">
        <v>1515.79</v>
      </c>
      <c r="J35" s="4">
        <v>1520.2900000000002</v>
      </c>
      <c r="K35" s="4">
        <f t="shared" si="2"/>
        <v>218.71000000000026</v>
      </c>
      <c r="L35" s="6">
        <f t="shared" si="6"/>
        <v>16.80342353140032</v>
      </c>
      <c r="M35" s="6">
        <f t="shared" si="3"/>
        <v>49.57682316464664</v>
      </c>
      <c r="N35" s="6">
        <f t="shared" si="3"/>
        <v>57.373692258777574</v>
      </c>
      <c r="O35" s="6">
        <f t="shared" si="3"/>
        <v>52.807466662961588</v>
      </c>
      <c r="P35" s="4">
        <v>40</v>
      </c>
      <c r="Q35" s="6">
        <f t="shared" si="4"/>
        <v>3.2306434983149472</v>
      </c>
      <c r="R35" s="23"/>
    </row>
    <row r="36" spans="1:18" ht="15" x14ac:dyDescent="0.25">
      <c r="A36" s="4">
        <v>31</v>
      </c>
      <c r="B36" s="5" t="s">
        <v>8</v>
      </c>
      <c r="C36" s="4">
        <v>1381.93</v>
      </c>
      <c r="D36" s="4">
        <v>1273.23</v>
      </c>
      <c r="E36" s="4">
        <v>1448.21</v>
      </c>
      <c r="F36" s="4">
        <f t="shared" si="1"/>
        <v>66.279999999999973</v>
      </c>
      <c r="G36" s="6">
        <f t="shared" si="5"/>
        <v>4.7961908345574642</v>
      </c>
      <c r="H36" s="4">
        <v>555.56000000000006</v>
      </c>
      <c r="I36" s="4">
        <v>675.88</v>
      </c>
      <c r="J36" s="4">
        <v>672.44999999999993</v>
      </c>
      <c r="K36" s="4">
        <f t="shared" si="2"/>
        <v>116.88999999999987</v>
      </c>
      <c r="L36" s="6">
        <f t="shared" si="6"/>
        <v>21.040031679746537</v>
      </c>
      <c r="M36" s="6">
        <f t="shared" si="3"/>
        <v>40.201746832328702</v>
      </c>
      <c r="N36" s="6">
        <f t="shared" si="3"/>
        <v>53.083889006699494</v>
      </c>
      <c r="O36" s="6">
        <f t="shared" si="3"/>
        <v>46.433183032847438</v>
      </c>
      <c r="P36" s="4">
        <v>40</v>
      </c>
      <c r="Q36" s="6">
        <f t="shared" si="4"/>
        <v>6.2314362005187363</v>
      </c>
      <c r="R36" s="23"/>
    </row>
    <row r="37" spans="1:18" ht="15" x14ac:dyDescent="0.25">
      <c r="A37" s="4">
        <v>32</v>
      </c>
      <c r="B37" s="5" t="s">
        <v>11</v>
      </c>
      <c r="C37" s="4">
        <v>5532.87</v>
      </c>
      <c r="D37" s="4">
        <v>5591.1</v>
      </c>
      <c r="E37" s="4">
        <v>6049.15</v>
      </c>
      <c r="F37" s="4">
        <f t="shared" si="1"/>
        <v>516.27999999999975</v>
      </c>
      <c r="G37" s="6">
        <f t="shared" si="5"/>
        <v>9.3311427884624027</v>
      </c>
      <c r="H37" s="4">
        <v>2043.7</v>
      </c>
      <c r="I37" s="4">
        <v>2290.81</v>
      </c>
      <c r="J37" s="4">
        <v>2370.92</v>
      </c>
      <c r="K37" s="4">
        <f t="shared" si="2"/>
        <v>327.22000000000003</v>
      </c>
      <c r="L37" s="6">
        <f t="shared" si="6"/>
        <v>16.011156236238197</v>
      </c>
      <c r="M37" s="6">
        <f t="shared" si="3"/>
        <v>36.937430302898861</v>
      </c>
      <c r="N37" s="6">
        <f t="shared" si="3"/>
        <v>40.972438339503853</v>
      </c>
      <c r="O37" s="6">
        <f t="shared" si="3"/>
        <v>39.194266963127056</v>
      </c>
      <c r="P37" s="4">
        <v>40</v>
      </c>
      <c r="Q37" s="6">
        <f t="shared" si="4"/>
        <v>2.2568366602281955</v>
      </c>
      <c r="R37" s="23"/>
    </row>
    <row r="38" spans="1:18" ht="15" x14ac:dyDescent="0.25">
      <c r="A38" s="4">
        <v>33</v>
      </c>
      <c r="B38" s="5" t="s">
        <v>9</v>
      </c>
      <c r="C38" s="4">
        <v>9584.74</v>
      </c>
      <c r="D38" s="4">
        <v>9387.68</v>
      </c>
      <c r="E38" s="4">
        <v>10249.98</v>
      </c>
      <c r="F38" s="4">
        <f t="shared" si="1"/>
        <v>665.23999999999978</v>
      </c>
      <c r="G38" s="6">
        <f t="shared" si="5"/>
        <v>6.9406160208831933</v>
      </c>
      <c r="H38" s="4">
        <v>4454.67</v>
      </c>
      <c r="I38" s="4">
        <v>4931.88</v>
      </c>
      <c r="J38" s="4">
        <v>5203.8999999999996</v>
      </c>
      <c r="K38" s="4">
        <f t="shared" si="2"/>
        <v>749.22999999999956</v>
      </c>
      <c r="L38" s="6">
        <f t="shared" si="6"/>
        <v>16.818978734676186</v>
      </c>
      <c r="M38" s="6">
        <f t="shared" si="3"/>
        <v>46.47669107351895</v>
      </c>
      <c r="N38" s="6">
        <f t="shared" si="3"/>
        <v>52.535663763570973</v>
      </c>
      <c r="O38" s="6">
        <f t="shared" si="3"/>
        <v>50.769855160692998</v>
      </c>
      <c r="P38" s="4">
        <v>40</v>
      </c>
      <c r="Q38" s="6">
        <f t="shared" si="4"/>
        <v>4.2931640871740484</v>
      </c>
      <c r="R38" s="23"/>
    </row>
    <row r="39" spans="1:18" x14ac:dyDescent="0.2">
      <c r="A39" s="20" t="s">
        <v>20</v>
      </c>
      <c r="B39" s="21"/>
      <c r="C39" s="7">
        <v>310684.26</v>
      </c>
      <c r="D39" s="7">
        <v>318076.96999999997</v>
      </c>
      <c r="E39" s="8">
        <v>344147.10000000003</v>
      </c>
      <c r="F39" s="7">
        <f t="shared" si="1"/>
        <v>33462.840000000026</v>
      </c>
      <c r="G39" s="8">
        <f t="shared" si="5"/>
        <v>10.770690475275453</v>
      </c>
      <c r="H39" s="7">
        <v>234123.9</v>
      </c>
      <c r="I39" s="7">
        <v>265699.95</v>
      </c>
      <c r="J39" s="7">
        <v>270615.45</v>
      </c>
      <c r="K39" s="7">
        <f t="shared" si="2"/>
        <v>36491.550000000017</v>
      </c>
      <c r="L39" s="8">
        <f t="shared" si="6"/>
        <v>15.586426674081553</v>
      </c>
      <c r="M39" s="8">
        <f t="shared" si="3"/>
        <v>75.357502822962445</v>
      </c>
      <c r="N39" s="8">
        <f t="shared" si="3"/>
        <v>83.533224678290935</v>
      </c>
      <c r="O39" s="8">
        <f t="shared" si="3"/>
        <v>78.633656944951738</v>
      </c>
      <c r="P39" s="8">
        <v>40</v>
      </c>
      <c r="Q39" s="8">
        <f t="shared" si="4"/>
        <v>3.2761541219892933</v>
      </c>
      <c r="R39" s="24"/>
    </row>
    <row r="40" spans="1:18" x14ac:dyDescent="0.2">
      <c r="G40" s="18" t="str">
        <f t="shared" si="5"/>
        <v/>
      </c>
      <c r="L40" s="18" t="str">
        <f t="shared" si="6"/>
        <v/>
      </c>
      <c r="R40" s="23"/>
    </row>
    <row r="41" spans="1:18" x14ac:dyDescent="0.2">
      <c r="G41" s="18" t="str">
        <f t="shared" si="5"/>
        <v/>
      </c>
      <c r="L41" s="18" t="str">
        <f t="shared" si="6"/>
        <v/>
      </c>
      <c r="R41" s="23"/>
    </row>
    <row r="42" spans="1:18" x14ac:dyDescent="0.2">
      <c r="G42" s="18" t="str">
        <f t="shared" si="5"/>
        <v/>
      </c>
      <c r="L42" s="18" t="str">
        <f t="shared" si="6"/>
        <v/>
      </c>
      <c r="R42" s="23"/>
    </row>
    <row r="43" spans="1:18" x14ac:dyDescent="0.2">
      <c r="G43" s="18" t="str">
        <f t="shared" si="5"/>
        <v/>
      </c>
      <c r="L43" s="18" t="str">
        <f t="shared" si="6"/>
        <v/>
      </c>
      <c r="R43" s="23"/>
    </row>
    <row r="44" spans="1:18" x14ac:dyDescent="0.2">
      <c r="G44" s="18" t="str">
        <f t="shared" si="5"/>
        <v/>
      </c>
      <c r="L44" s="18" t="str">
        <f t="shared" si="6"/>
        <v/>
      </c>
      <c r="R44" s="23"/>
    </row>
    <row r="45" spans="1:18" x14ac:dyDescent="0.2">
      <c r="G45" s="18" t="str">
        <f t="shared" si="5"/>
        <v/>
      </c>
      <c r="L45" s="18" t="str">
        <f t="shared" si="6"/>
        <v/>
      </c>
      <c r="R45" s="23"/>
    </row>
    <row r="46" spans="1:18" x14ac:dyDescent="0.2">
      <c r="G46" s="18" t="str">
        <f t="shared" si="5"/>
        <v/>
      </c>
      <c r="L46" s="18" t="str">
        <f t="shared" si="6"/>
        <v/>
      </c>
      <c r="R46" s="23"/>
    </row>
    <row r="47" spans="1:18" x14ac:dyDescent="0.2">
      <c r="G47" s="18" t="str">
        <f t="shared" si="5"/>
        <v/>
      </c>
      <c r="L47" s="18" t="str">
        <f t="shared" si="6"/>
        <v/>
      </c>
      <c r="R47" s="23"/>
    </row>
    <row r="48" spans="1:18" x14ac:dyDescent="0.2">
      <c r="G48" s="18" t="str">
        <f t="shared" si="5"/>
        <v/>
      </c>
      <c r="L48" s="18" t="str">
        <f t="shared" si="6"/>
        <v/>
      </c>
      <c r="R48" s="23"/>
    </row>
    <row r="49" spans="7:12" x14ac:dyDescent="0.2">
      <c r="G49" s="18" t="str">
        <f t="shared" si="5"/>
        <v/>
      </c>
      <c r="L49" s="18" t="str">
        <f t="shared" si="6"/>
        <v/>
      </c>
    </row>
    <row r="50" spans="7:12" x14ac:dyDescent="0.2">
      <c r="G50" s="18" t="str">
        <f t="shared" si="5"/>
        <v/>
      </c>
      <c r="L50" s="18" t="str">
        <f t="shared" si="6"/>
        <v/>
      </c>
    </row>
    <row r="51" spans="7:12" x14ac:dyDescent="0.2">
      <c r="G51" s="18" t="str">
        <f t="shared" si="5"/>
        <v/>
      </c>
    </row>
  </sheetData>
  <mergeCells count="12">
    <mergeCell ref="R3:R48"/>
    <mergeCell ref="F4:G4"/>
    <mergeCell ref="K4:L4"/>
    <mergeCell ref="A39:B39"/>
    <mergeCell ref="C1:Q1"/>
    <mergeCell ref="C2:M2"/>
    <mergeCell ref="P2:Q2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 RATIO DIST WISE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2026-07-09T08:17:53Z</dcterms:modified>
</cp:coreProperties>
</file>