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/>
  </bookViews>
  <sheets>
    <sheet name="CD RATIO DIST" sheetId="5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G51" i="5" l="1"/>
  <c r="L50" i="5"/>
  <c r="G50" i="5"/>
  <c r="L49" i="5"/>
  <c r="G49" i="5"/>
  <c r="L48" i="5"/>
  <c r="G48" i="5"/>
  <c r="L47" i="5"/>
  <c r="G47" i="5"/>
  <c r="L46" i="5"/>
  <c r="G46" i="5"/>
  <c r="L45" i="5"/>
  <c r="G45" i="5"/>
  <c r="L44" i="5"/>
  <c r="G44" i="5"/>
  <c r="L43" i="5"/>
  <c r="G43" i="5"/>
  <c r="L42" i="5"/>
  <c r="G42" i="5"/>
  <c r="L41" i="5"/>
  <c r="G41" i="5"/>
  <c r="L40" i="5"/>
  <c r="G40" i="5"/>
  <c r="E39" i="5"/>
  <c r="F39" i="5" s="1"/>
  <c r="C39" i="5"/>
  <c r="G39" i="5" s="1"/>
  <c r="O38" i="5"/>
  <c r="Q38" i="5" s="1"/>
  <c r="N38" i="5"/>
  <c r="M38" i="5"/>
  <c r="L38" i="5"/>
  <c r="K38" i="5"/>
  <c r="G38" i="5"/>
  <c r="F38" i="5"/>
  <c r="O37" i="5"/>
  <c r="Q37" i="5" s="1"/>
  <c r="N37" i="5"/>
  <c r="M37" i="5"/>
  <c r="L37" i="5"/>
  <c r="K37" i="5"/>
  <c r="G37" i="5"/>
  <c r="F37" i="5"/>
  <c r="O36" i="5"/>
  <c r="Q36" i="5" s="1"/>
  <c r="N36" i="5"/>
  <c r="M36" i="5"/>
  <c r="L36" i="5"/>
  <c r="K36" i="5"/>
  <c r="G36" i="5"/>
  <c r="F36" i="5"/>
  <c r="O35" i="5"/>
  <c r="Q35" i="5" s="1"/>
  <c r="N35" i="5"/>
  <c r="M35" i="5"/>
  <c r="L35" i="5"/>
  <c r="K35" i="5"/>
  <c r="G35" i="5"/>
  <c r="F35" i="5"/>
  <c r="O34" i="5"/>
  <c r="Q34" i="5" s="1"/>
  <c r="N34" i="5"/>
  <c r="M34" i="5"/>
  <c r="L34" i="5"/>
  <c r="K34" i="5"/>
  <c r="G34" i="5"/>
  <c r="F34" i="5"/>
  <c r="O33" i="5"/>
  <c r="Q33" i="5" s="1"/>
  <c r="N33" i="5"/>
  <c r="M33" i="5"/>
  <c r="L33" i="5"/>
  <c r="K33" i="5"/>
  <c r="G33" i="5"/>
  <c r="F33" i="5"/>
  <c r="O32" i="5"/>
  <c r="Q32" i="5" s="1"/>
  <c r="N32" i="5"/>
  <c r="M32" i="5"/>
  <c r="L32" i="5"/>
  <c r="K32" i="5"/>
  <c r="G32" i="5"/>
  <c r="F32" i="5"/>
  <c r="O31" i="5"/>
  <c r="Q31" i="5" s="1"/>
  <c r="N31" i="5"/>
  <c r="M31" i="5"/>
  <c r="L31" i="5"/>
  <c r="K31" i="5"/>
  <c r="G31" i="5"/>
  <c r="F31" i="5"/>
  <c r="O30" i="5"/>
  <c r="Q30" i="5" s="1"/>
  <c r="N30" i="5"/>
  <c r="M30" i="5"/>
  <c r="L30" i="5"/>
  <c r="K30" i="5"/>
  <c r="G30" i="5"/>
  <c r="F30" i="5"/>
  <c r="O29" i="5"/>
  <c r="Q29" i="5" s="1"/>
  <c r="N29" i="5"/>
  <c r="M29" i="5"/>
  <c r="L29" i="5"/>
  <c r="K29" i="5"/>
  <c r="G29" i="5"/>
  <c r="F29" i="5"/>
  <c r="O28" i="5"/>
  <c r="Q28" i="5" s="1"/>
  <c r="N28" i="5"/>
  <c r="M28" i="5"/>
  <c r="L28" i="5"/>
  <c r="K28" i="5"/>
  <c r="G28" i="5"/>
  <c r="F28" i="5"/>
  <c r="O27" i="5"/>
  <c r="Q27" i="5" s="1"/>
  <c r="N27" i="5"/>
  <c r="M27" i="5"/>
  <c r="L27" i="5"/>
  <c r="K27" i="5"/>
  <c r="G27" i="5"/>
  <c r="F27" i="5"/>
  <c r="O26" i="5"/>
  <c r="Q26" i="5" s="1"/>
  <c r="N26" i="5"/>
  <c r="M26" i="5"/>
  <c r="L26" i="5"/>
  <c r="K26" i="5"/>
  <c r="G26" i="5"/>
  <c r="F26" i="5"/>
  <c r="O25" i="5"/>
  <c r="Q25" i="5" s="1"/>
  <c r="N25" i="5"/>
  <c r="M25" i="5"/>
  <c r="L25" i="5"/>
  <c r="K25" i="5"/>
  <c r="G25" i="5"/>
  <c r="F25" i="5"/>
  <c r="O24" i="5"/>
  <c r="Q24" i="5" s="1"/>
  <c r="N24" i="5"/>
  <c r="M24" i="5"/>
  <c r="L24" i="5"/>
  <c r="K24" i="5"/>
  <c r="G24" i="5"/>
  <c r="F24" i="5"/>
  <c r="O23" i="5"/>
  <c r="Q23" i="5" s="1"/>
  <c r="N23" i="5"/>
  <c r="M23" i="5"/>
  <c r="L23" i="5"/>
  <c r="K23" i="5"/>
  <c r="G23" i="5"/>
  <c r="F23" i="5"/>
  <c r="O22" i="5"/>
  <c r="Q22" i="5" s="1"/>
  <c r="N22" i="5"/>
  <c r="M22" i="5"/>
  <c r="L22" i="5"/>
  <c r="K22" i="5"/>
  <c r="G22" i="5"/>
  <c r="F22" i="5"/>
  <c r="O21" i="5"/>
  <c r="Q21" i="5" s="1"/>
  <c r="N21" i="5"/>
  <c r="M21" i="5"/>
  <c r="L21" i="5"/>
  <c r="K21" i="5"/>
  <c r="G21" i="5"/>
  <c r="F21" i="5"/>
  <c r="O20" i="5"/>
  <c r="Q20" i="5" s="1"/>
  <c r="N20" i="5"/>
  <c r="M20" i="5"/>
  <c r="L20" i="5"/>
  <c r="K20" i="5"/>
  <c r="G20" i="5"/>
  <c r="F20" i="5"/>
  <c r="O19" i="5"/>
  <c r="Q19" i="5" s="1"/>
  <c r="N19" i="5"/>
  <c r="M19" i="5"/>
  <c r="L19" i="5"/>
  <c r="K19" i="5"/>
  <c r="G19" i="5"/>
  <c r="F19" i="5"/>
  <c r="O18" i="5"/>
  <c r="Q18" i="5" s="1"/>
  <c r="N18" i="5"/>
  <c r="M18" i="5"/>
  <c r="L18" i="5"/>
  <c r="K18" i="5"/>
  <c r="G18" i="5"/>
  <c r="F18" i="5"/>
  <c r="O17" i="5"/>
  <c r="Q17" i="5" s="1"/>
  <c r="N17" i="5"/>
  <c r="M17" i="5"/>
  <c r="L17" i="5"/>
  <c r="K17" i="5"/>
  <c r="G17" i="5"/>
  <c r="F17" i="5"/>
  <c r="O16" i="5"/>
  <c r="Q16" i="5" s="1"/>
  <c r="N16" i="5"/>
  <c r="M16" i="5"/>
  <c r="L16" i="5"/>
  <c r="K16" i="5"/>
  <c r="G16" i="5"/>
  <c r="F16" i="5"/>
  <c r="O15" i="5"/>
  <c r="Q15" i="5" s="1"/>
  <c r="N15" i="5"/>
  <c r="M15" i="5"/>
  <c r="L15" i="5"/>
  <c r="K15" i="5"/>
  <c r="G15" i="5"/>
  <c r="F15" i="5"/>
  <c r="O14" i="5"/>
  <c r="Q14" i="5" s="1"/>
  <c r="N14" i="5"/>
  <c r="M14" i="5"/>
  <c r="L14" i="5"/>
  <c r="K14" i="5"/>
  <c r="G14" i="5"/>
  <c r="F14" i="5"/>
  <c r="O13" i="5"/>
  <c r="Q13" i="5" s="1"/>
  <c r="N13" i="5"/>
  <c r="M13" i="5"/>
  <c r="L13" i="5"/>
  <c r="K13" i="5"/>
  <c r="G13" i="5"/>
  <c r="F13" i="5"/>
  <c r="O12" i="5"/>
  <c r="Q12" i="5" s="1"/>
  <c r="N12" i="5"/>
  <c r="M12" i="5"/>
  <c r="L12" i="5"/>
  <c r="K12" i="5"/>
  <c r="G12" i="5"/>
  <c r="F12" i="5"/>
  <c r="O11" i="5"/>
  <c r="Q11" i="5" s="1"/>
  <c r="N11" i="5"/>
  <c r="M11" i="5"/>
  <c r="L11" i="5"/>
  <c r="K11" i="5"/>
  <c r="G11" i="5"/>
  <c r="F11" i="5"/>
  <c r="O10" i="5"/>
  <c r="Q10" i="5" s="1"/>
  <c r="N10" i="5"/>
  <c r="M10" i="5"/>
  <c r="L10" i="5"/>
  <c r="K10" i="5"/>
  <c r="G10" i="5"/>
  <c r="F10" i="5"/>
  <c r="O9" i="5"/>
  <c r="Q9" i="5" s="1"/>
  <c r="N9" i="5"/>
  <c r="M9" i="5"/>
  <c r="L9" i="5"/>
  <c r="K9" i="5"/>
  <c r="G9" i="5"/>
  <c r="F9" i="5"/>
  <c r="O8" i="5"/>
  <c r="Q8" i="5" s="1"/>
  <c r="N8" i="5"/>
  <c r="M8" i="5"/>
  <c r="L8" i="5"/>
  <c r="K8" i="5"/>
  <c r="G8" i="5"/>
  <c r="F8" i="5"/>
  <c r="O7" i="5"/>
  <c r="Q7" i="5" s="1"/>
  <c r="N7" i="5"/>
  <c r="M7" i="5"/>
  <c r="L7" i="5"/>
  <c r="K7" i="5"/>
  <c r="G7" i="5"/>
  <c r="F7" i="5"/>
  <c r="O6" i="5"/>
  <c r="Q6" i="5" s="1"/>
  <c r="N6" i="5"/>
  <c r="M6" i="5"/>
  <c r="L6" i="5"/>
  <c r="K6" i="5"/>
  <c r="G6" i="5"/>
  <c r="F6" i="5"/>
  <c r="J5" i="5"/>
  <c r="H5" i="5"/>
  <c r="E5" i="5"/>
  <c r="D5" i="5"/>
  <c r="D39" i="5" s="1"/>
  <c r="C5" i="5"/>
  <c r="J4" i="5"/>
  <c r="J39" i="5" s="1"/>
  <c r="I4" i="5"/>
  <c r="I5" i="5" s="1"/>
  <c r="H4" i="5"/>
  <c r="H39" i="5" s="1"/>
  <c r="F4" i="5"/>
  <c r="K4" i="5" s="1"/>
  <c r="Q4" i="5" s="1"/>
  <c r="L39" i="5" l="1"/>
  <c r="M39" i="5"/>
  <c r="O39" i="5"/>
  <c r="Q39" i="5" s="1"/>
  <c r="K39" i="5"/>
  <c r="N4" i="5"/>
  <c r="N5" i="5" s="1"/>
  <c r="I39" i="5"/>
  <c r="N39" i="5" s="1"/>
  <c r="M4" i="5"/>
  <c r="M5" i="5" s="1"/>
  <c r="O4" i="5"/>
  <c r="O5" i="5" s="1"/>
</calcChain>
</file>

<file path=xl/sharedStrings.xml><?xml version="1.0" encoding="utf-8"?>
<sst xmlns="http://schemas.openxmlformats.org/spreadsheetml/2006/main" count="53" uniqueCount="51">
  <si>
    <t xml:space="preserve"> MARCH 2023</t>
  </si>
  <si>
    <t>SNo.</t>
  </si>
  <si>
    <t>As on  31ST MAR 22</t>
  </si>
  <si>
    <t>As on 31ST DEC 22</t>
  </si>
  <si>
    <t>As on  31ST MAR 23</t>
  </si>
  <si>
    <t>%AGE</t>
  </si>
  <si>
    <t>GRAND TOTAL</t>
  </si>
  <si>
    <t>Table No.1(A-1)</t>
  </si>
  <si>
    <t>BANK-WISE INFORMATION REGARDING DEPOSITS, ADVANCES AND CD RATIO</t>
  </si>
  <si>
    <t>(Rs. in crores)</t>
  </si>
  <si>
    <t>district wise</t>
  </si>
  <si>
    <t>DEPOSITS</t>
  </si>
  <si>
    <t>ADVANCES</t>
  </si>
  <si>
    <t>CD RATIO</t>
  </si>
  <si>
    <t>Table No.1(A-1)  BANK-WISE INFORMATION REGARDING DEPOSITS, ADVANCES AND CD RATIO</t>
  </si>
  <si>
    <t>BENCH MARK</t>
  </si>
  <si>
    <t>ABSOLUTE</t>
  </si>
  <si>
    <t>ABS. %AGE</t>
  </si>
  <si>
    <t>BALOD</t>
  </si>
  <si>
    <t>BALODA BAZAR</t>
  </si>
  <si>
    <t>BALRAMPUR</t>
  </si>
  <si>
    <t>BASTAR</t>
  </si>
  <si>
    <t>BEMETARA</t>
  </si>
  <si>
    <t>BIJAPUR</t>
  </si>
  <si>
    <t>BILASPUR</t>
  </si>
  <si>
    <t>DANTEWADA</t>
  </si>
  <si>
    <t>DHAMTARI</t>
  </si>
  <si>
    <t>DURG</t>
  </si>
  <si>
    <t>GARIYABAND</t>
  </si>
  <si>
    <t>GAURELA-PENDRA-MARWAHI</t>
  </si>
  <si>
    <t>JANJGIR-CHAMPA</t>
  </si>
  <si>
    <t>JASHPUR</t>
  </si>
  <si>
    <t>KABIRDHAM</t>
  </si>
  <si>
    <t>KANKER</t>
  </si>
  <si>
    <t>KHAIRAGARH CHHUIKHADAN-GANDAI</t>
  </si>
  <si>
    <t>KONDAGAON</t>
  </si>
  <si>
    <t>KORBA</t>
  </si>
  <si>
    <t>KOREA</t>
  </si>
  <si>
    <t>MAHASAMUND</t>
  </si>
  <si>
    <t>MANENDRAGARH-CHIRMIRI BHARATPUR (MCB)</t>
  </si>
  <si>
    <t>MOHLA-MANPUR AMBAGARH CHOUKI</t>
  </si>
  <si>
    <t>MUNGELI</t>
  </si>
  <si>
    <t>NARAYANPUR</t>
  </si>
  <si>
    <t>RAIGARH</t>
  </si>
  <si>
    <t>RAIPUR</t>
  </si>
  <si>
    <t>RAJNANDGAON</t>
  </si>
  <si>
    <t>SAKTI</t>
  </si>
  <si>
    <t>SARANGARH-BILAIGARH</t>
  </si>
  <si>
    <t>SUKMA</t>
  </si>
  <si>
    <t>SURAJPUR</t>
  </si>
  <si>
    <t>SURGUJA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</si>
</sst>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3" fillId="0" borderId="0" xfId="0" applyFont="1"/>
    <xf numFmtId="0" fontId="2" fillId="0" borderId="0" xfId="0" applyFont="1"/>
    <xf numFmtId="0" fontId="4" fillId="0" borderId="2" xfId="0" applyFont="1" applyBorder="1"/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2" fontId="1" fillId="0" borderId="3" xfId="0" applyNumberFormat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0" fillId="0" borderId="5" xfId="0" applyBorder="1"/>
    <xf numFmtId="0" fontId="0" fillId="0" borderId="5" xfId="0" applyBorder="1" applyAlignment="1">
      <alignment horizontal="left"/>
    </xf>
    <xf numFmtId="2" fontId="0" fillId="2" borderId="5" xfId="0" applyNumberFormat="1" applyFill="1" applyBorder="1"/>
    <xf numFmtId="2" fontId="0" fillId="0" borderId="5" xfId="0" applyNumberFormat="1" applyBorder="1"/>
    <xf numFmtId="0" fontId="1" fillId="0" borderId="5" xfId="0" applyFont="1" applyBorder="1"/>
    <xf numFmtId="2" fontId="1" fillId="2" borderId="5" xfId="0" applyNumberFormat="1" applyFont="1" applyFill="1" applyBorder="1"/>
    <xf numFmtId="2" fontId="1" fillId="0" borderId="5" xfId="0" applyNumberFormat="1" applyFont="1" applyBorder="1"/>
    <xf numFmtId="2" fontId="1" fillId="2" borderId="0" xfId="0" applyNumberFormat="1" applyFont="1" applyFill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2" fillId="0" borderId="0" xfId="0" applyFont="1" applyAlignment="1">
      <alignment horizontal="center" vertical="center" textRotation="180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5" xfId="0" applyFont="1" applyBorder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4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cl/Downloads/Table_1%20Deposit%20Advance%20(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K1"/>
      <sheetName val="t1j"/>
      <sheetName val="T1K"/>
      <sheetName val="T1H"/>
      <sheetName val="Small  n marginal"/>
      <sheetName val="T1G"/>
      <sheetName val="TIF-1B"/>
      <sheetName val="T1F-2"/>
      <sheetName val="T1E (2)"/>
      <sheetName val="T1F-3"/>
      <sheetName val="T1F"/>
      <sheetName val="T1F_Micro"/>
      <sheetName val="T1d"/>
      <sheetName val="T1E"/>
      <sheetName val="T1M"/>
      <sheetName val="T1C"/>
      <sheetName val="t1b"/>
      <sheetName val="Districtwise de adv"/>
      <sheetName val="t1a"/>
      <sheetName val="AsOn"/>
      <sheetName val="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1">
          <cell r="D1" t="str">
            <v>2022-23</v>
          </cell>
        </row>
      </sheetData>
      <sheetData sheetId="2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1"/>
  <sheetViews>
    <sheetView tabSelected="1" workbookViewId="0">
      <selection activeCell="F25" sqref="F25"/>
    </sheetView>
  </sheetViews>
  <sheetFormatPr defaultRowHeight="12.75" x14ac:dyDescent="0.2"/>
  <cols>
    <col min="1" max="1" width="5.7109375" style="3" customWidth="1"/>
    <col min="2" max="2" width="31" style="3" customWidth="1"/>
    <col min="3" max="3" width="11.7109375" style="3" customWidth="1"/>
    <col min="4" max="4" width="9.5703125" style="3" customWidth="1"/>
    <col min="5" max="5" width="10.5703125" style="3" customWidth="1"/>
    <col min="6" max="6" width="11" style="3" bestFit="1" customWidth="1"/>
    <col min="7" max="7" width="9.140625" style="20" customWidth="1"/>
    <col min="8" max="8" width="12" style="3" customWidth="1"/>
    <col min="9" max="9" width="11.85546875" style="3" customWidth="1"/>
    <col min="10" max="10" width="9.7109375" style="3" customWidth="1"/>
    <col min="11" max="11" width="9.5703125" style="21" customWidth="1"/>
    <col min="12" max="12" width="7.85546875" style="20" customWidth="1"/>
    <col min="13" max="13" width="11.85546875" style="3" customWidth="1"/>
    <col min="14" max="14" width="12" style="3" customWidth="1"/>
    <col min="15" max="15" width="11.7109375" style="3" customWidth="1"/>
    <col min="16" max="16" width="10.42578125" style="22" customWidth="1"/>
    <col min="17" max="17" width="15" style="3" customWidth="1"/>
    <col min="18" max="18" width="5.42578125" style="3" customWidth="1"/>
    <col min="19" max="20" width="9.140625" style="3" customWidth="1"/>
    <col min="21" max="16384" width="9.140625" style="3"/>
  </cols>
  <sheetData>
    <row r="1" spans="1:18" ht="15" x14ac:dyDescent="0.25">
      <c r="A1" s="4" t="s">
        <v>7</v>
      </c>
      <c r="C1" s="29" t="s">
        <v>8</v>
      </c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</row>
    <row r="2" spans="1:18" ht="18" x14ac:dyDescent="0.25">
      <c r="A2" s="5"/>
      <c r="C2" s="30" t="s">
        <v>0</v>
      </c>
      <c r="D2" s="30"/>
      <c r="E2" s="30"/>
      <c r="F2" s="30"/>
      <c r="G2" s="30"/>
      <c r="H2" s="30"/>
      <c r="I2" s="30"/>
      <c r="J2" s="30"/>
      <c r="K2" s="30"/>
      <c r="L2" s="30"/>
      <c r="M2" s="30"/>
      <c r="O2" s="6"/>
      <c r="P2" s="31" t="s">
        <v>9</v>
      </c>
      <c r="Q2" s="31"/>
    </row>
    <row r="3" spans="1:18" s="1" customFormat="1" x14ac:dyDescent="0.25">
      <c r="A3" s="26" t="s">
        <v>1</v>
      </c>
      <c r="B3" s="26" t="s">
        <v>10</v>
      </c>
      <c r="C3" s="32" t="s">
        <v>11</v>
      </c>
      <c r="D3" s="32"/>
      <c r="E3" s="32"/>
      <c r="F3" s="32"/>
      <c r="G3" s="32"/>
      <c r="H3" s="32" t="s">
        <v>12</v>
      </c>
      <c r="I3" s="32"/>
      <c r="J3" s="32"/>
      <c r="K3" s="32"/>
      <c r="L3" s="32"/>
      <c r="M3" s="32" t="s">
        <v>13</v>
      </c>
      <c r="N3" s="32"/>
      <c r="O3" s="32"/>
      <c r="P3" s="32"/>
      <c r="Q3" s="32"/>
      <c r="R3" s="23" t="s">
        <v>14</v>
      </c>
    </row>
    <row r="4" spans="1:18" s="1" customFormat="1" ht="38.25" x14ac:dyDescent="0.25">
      <c r="A4" s="26"/>
      <c r="B4" s="26"/>
      <c r="C4" s="7" t="s">
        <v>2</v>
      </c>
      <c r="D4" s="8" t="s">
        <v>3</v>
      </c>
      <c r="E4" s="8" t="s">
        <v>4</v>
      </c>
      <c r="F4" s="26" t="str">
        <f>"GROWTH DURING THE YEAR " &amp;[1]AsOn!D1</f>
        <v>GROWTH DURING THE YEAR 2022-23</v>
      </c>
      <c r="G4" s="26"/>
      <c r="H4" s="8" t="str">
        <f>C4</f>
        <v>As on  31ST MAR 22</v>
      </c>
      <c r="I4" s="8" t="str">
        <f>D4</f>
        <v>As on 31ST DEC 22</v>
      </c>
      <c r="J4" s="8" t="str">
        <f>E4</f>
        <v>As on  31ST MAR 23</v>
      </c>
      <c r="K4" s="26" t="str">
        <f>F4</f>
        <v>GROWTH DURING THE YEAR 2022-23</v>
      </c>
      <c r="L4" s="26"/>
      <c r="M4" s="8" t="str">
        <f>H4</f>
        <v>As on  31ST MAR 22</v>
      </c>
      <c r="N4" s="8" t="str">
        <f>I4</f>
        <v>As on 31ST DEC 22</v>
      </c>
      <c r="O4" s="8" t="str">
        <f>J4</f>
        <v>As on  31ST MAR 23</v>
      </c>
      <c r="P4" s="9" t="s">
        <v>15</v>
      </c>
      <c r="Q4" s="9" t="str">
        <f>K4</f>
        <v>GROWTH DURING THE YEAR 2022-23</v>
      </c>
      <c r="R4" s="23"/>
    </row>
    <row r="5" spans="1:18" s="1" customFormat="1" x14ac:dyDescent="0.25">
      <c r="A5" s="9"/>
      <c r="B5" s="9"/>
      <c r="C5" s="2" t="str">
        <f>RIGHT(C4,7)</f>
        <v xml:space="preserve"> MAR 22</v>
      </c>
      <c r="D5" s="2" t="str">
        <f t="shared" ref="D5:E5" si="0">RIGHT(D4,7)</f>
        <v xml:space="preserve"> DEC 22</v>
      </c>
      <c r="E5" s="2" t="str">
        <f t="shared" si="0"/>
        <v xml:space="preserve"> MAR 23</v>
      </c>
      <c r="F5" s="10" t="s">
        <v>16</v>
      </c>
      <c r="G5" s="11" t="s">
        <v>5</v>
      </c>
      <c r="H5" s="2" t="str">
        <f>RIGHT(H4,7)</f>
        <v xml:space="preserve"> MAR 22</v>
      </c>
      <c r="I5" s="2" t="str">
        <f>RIGHT(I4,7)</f>
        <v xml:space="preserve"> DEC 22</v>
      </c>
      <c r="J5" s="2" t="str">
        <f>RIGHT(J4,7)</f>
        <v xml:space="preserve"> MAR 23</v>
      </c>
      <c r="K5" s="10" t="s">
        <v>16</v>
      </c>
      <c r="L5" s="11" t="s">
        <v>5</v>
      </c>
      <c r="M5" s="2" t="str">
        <f>RIGHT(M4,7)</f>
        <v xml:space="preserve"> MAR 22</v>
      </c>
      <c r="N5" s="2" t="str">
        <f>RIGHT(N4,7)</f>
        <v xml:space="preserve"> DEC 22</v>
      </c>
      <c r="O5" s="2" t="str">
        <f>RIGHT(O4,7)</f>
        <v xml:space="preserve"> MAR 23</v>
      </c>
      <c r="P5" s="12"/>
      <c r="Q5" s="8" t="s">
        <v>17</v>
      </c>
      <c r="R5" s="23"/>
    </row>
    <row r="6" spans="1:18" ht="15" x14ac:dyDescent="0.25">
      <c r="A6" s="13">
        <v>1</v>
      </c>
      <c r="B6" s="14" t="s">
        <v>18</v>
      </c>
      <c r="C6" s="13">
        <v>3977.1</v>
      </c>
      <c r="D6" s="13">
        <v>4487.6000000000004</v>
      </c>
      <c r="E6" s="13">
        <v>4535.91</v>
      </c>
      <c r="F6" s="13">
        <f t="shared" ref="F6:F39" si="1">(E6-C6)</f>
        <v>558.80999999999995</v>
      </c>
      <c r="G6" s="15">
        <f>IF(C6=0,"",(E6-C6)/C6*100)</f>
        <v>14.050690201403032</v>
      </c>
      <c r="H6" s="13">
        <v>1445.09</v>
      </c>
      <c r="I6" s="13">
        <v>1602.2</v>
      </c>
      <c r="J6" s="13">
        <v>1695.96</v>
      </c>
      <c r="K6" s="13">
        <f t="shared" ref="K6:K39" si="2">(J6-H6)</f>
        <v>250.87000000000012</v>
      </c>
      <c r="L6" s="15">
        <f>IF(H6=0,"",(J6-H6)/H6*100)</f>
        <v>17.360164418825132</v>
      </c>
      <c r="M6" s="16">
        <f t="shared" ref="M6:O39" si="3">(H6/C6)*100</f>
        <v>36.3352694174147</v>
      </c>
      <c r="N6" s="16">
        <f t="shared" si="3"/>
        <v>35.70282556377574</v>
      </c>
      <c r="O6" s="16">
        <f t="shared" si="3"/>
        <v>37.389630746641799</v>
      </c>
      <c r="P6" s="13">
        <v>40</v>
      </c>
      <c r="Q6" s="16">
        <f t="shared" ref="Q6:Q39" si="4">(O6-M6)</f>
        <v>1.054361329227099</v>
      </c>
      <c r="R6" s="24"/>
    </row>
    <row r="7" spans="1:18" ht="15" x14ac:dyDescent="0.25">
      <c r="A7" s="13">
        <v>2</v>
      </c>
      <c r="B7" s="14" t="s">
        <v>19</v>
      </c>
      <c r="C7" s="13">
        <v>4952.0200000000004</v>
      </c>
      <c r="D7" s="13">
        <v>5405.34</v>
      </c>
      <c r="E7" s="13">
        <v>5042.4799999999996</v>
      </c>
      <c r="F7" s="13">
        <f t="shared" si="1"/>
        <v>90.459999999999127</v>
      </c>
      <c r="G7" s="15">
        <f t="shared" ref="G7:G51" si="5">IF(C7=0,"",(E7-C7)/C7*100)</f>
        <v>1.8267292943081634</v>
      </c>
      <c r="H7" s="13">
        <v>2601.5700000000002</v>
      </c>
      <c r="I7" s="13">
        <v>2927.5</v>
      </c>
      <c r="J7" s="13">
        <v>2935.82</v>
      </c>
      <c r="K7" s="13">
        <f t="shared" si="2"/>
        <v>334.25</v>
      </c>
      <c r="L7" s="15">
        <f t="shared" ref="L7:L50" si="6">IF(H7=0,"",(J7-H7)/H7*100)</f>
        <v>12.848011008737032</v>
      </c>
      <c r="M7" s="16">
        <f t="shared" si="3"/>
        <v>52.535530955044607</v>
      </c>
      <c r="N7" s="16">
        <f t="shared" si="3"/>
        <v>54.159405328804475</v>
      </c>
      <c r="O7" s="16">
        <f t="shared" si="3"/>
        <v>58.221748028747768</v>
      </c>
      <c r="P7" s="13">
        <v>40</v>
      </c>
      <c r="Q7" s="16">
        <f t="shared" si="4"/>
        <v>5.6862170737031619</v>
      </c>
      <c r="R7" s="24"/>
    </row>
    <row r="8" spans="1:18" ht="15" x14ac:dyDescent="0.25">
      <c r="A8" s="13">
        <v>3</v>
      </c>
      <c r="B8" s="14" t="s">
        <v>20</v>
      </c>
      <c r="C8" s="13">
        <v>2134.64</v>
      </c>
      <c r="D8" s="13">
        <v>2292.84</v>
      </c>
      <c r="E8" s="13">
        <v>2381.1799999999998</v>
      </c>
      <c r="F8" s="13">
        <f t="shared" si="1"/>
        <v>246.53999999999996</v>
      </c>
      <c r="G8" s="15">
        <f t="shared" si="5"/>
        <v>11.549488438331521</v>
      </c>
      <c r="H8" s="13">
        <v>779.6</v>
      </c>
      <c r="I8" s="13">
        <v>927.38</v>
      </c>
      <c r="J8" s="13">
        <v>955.22</v>
      </c>
      <c r="K8" s="13">
        <f t="shared" si="2"/>
        <v>175.62</v>
      </c>
      <c r="L8" s="15">
        <f t="shared" si="6"/>
        <v>22.526936890713188</v>
      </c>
      <c r="M8" s="16">
        <f t="shared" si="3"/>
        <v>36.521380654349215</v>
      </c>
      <c r="N8" s="16">
        <f t="shared" si="3"/>
        <v>40.446782156626718</v>
      </c>
      <c r="O8" s="16">
        <f t="shared" si="3"/>
        <v>40.11540496728513</v>
      </c>
      <c r="P8" s="13">
        <v>40</v>
      </c>
      <c r="Q8" s="16">
        <f t="shared" si="4"/>
        <v>3.5940243129359146</v>
      </c>
      <c r="R8" s="24"/>
    </row>
    <row r="9" spans="1:18" ht="15" x14ac:dyDescent="0.25">
      <c r="A9" s="13">
        <v>4</v>
      </c>
      <c r="B9" s="14" t="s">
        <v>21</v>
      </c>
      <c r="C9" s="13">
        <v>4972.68</v>
      </c>
      <c r="D9" s="13">
        <v>5088.21</v>
      </c>
      <c r="E9" s="13">
        <v>5191.25</v>
      </c>
      <c r="F9" s="13">
        <f t="shared" si="1"/>
        <v>218.56999999999971</v>
      </c>
      <c r="G9" s="15">
        <f t="shared" si="5"/>
        <v>4.395416556062318</v>
      </c>
      <c r="H9" s="13">
        <v>3088.73</v>
      </c>
      <c r="I9" s="13">
        <v>3096.97</v>
      </c>
      <c r="J9" s="13">
        <v>3264.78</v>
      </c>
      <c r="K9" s="13">
        <f t="shared" si="2"/>
        <v>176.05000000000018</v>
      </c>
      <c r="L9" s="15">
        <f t="shared" si="6"/>
        <v>5.699753620420049</v>
      </c>
      <c r="M9" s="16">
        <f t="shared" si="3"/>
        <v>62.11399084598245</v>
      </c>
      <c r="N9" s="16">
        <f t="shared" si="3"/>
        <v>60.865608927304493</v>
      </c>
      <c r="O9" s="16">
        <f t="shared" si="3"/>
        <v>62.89005538165182</v>
      </c>
      <c r="P9" s="13">
        <v>40</v>
      </c>
      <c r="Q9" s="16">
        <f t="shared" si="4"/>
        <v>0.77606453566937006</v>
      </c>
      <c r="R9" s="24"/>
    </row>
    <row r="10" spans="1:18" ht="15" x14ac:dyDescent="0.25">
      <c r="A10" s="13">
        <v>5</v>
      </c>
      <c r="B10" s="14" t="s">
        <v>22</v>
      </c>
      <c r="C10" s="13">
        <v>2808.66</v>
      </c>
      <c r="D10" s="13">
        <v>3251.81</v>
      </c>
      <c r="E10" s="13">
        <v>3238.25</v>
      </c>
      <c r="F10" s="13">
        <f t="shared" si="1"/>
        <v>429.59000000000015</v>
      </c>
      <c r="G10" s="15">
        <f t="shared" si="5"/>
        <v>15.295194149523267</v>
      </c>
      <c r="H10" s="13">
        <v>1464.38</v>
      </c>
      <c r="I10" s="13">
        <v>1720.45</v>
      </c>
      <c r="J10" s="13">
        <v>1711.63</v>
      </c>
      <c r="K10" s="13">
        <f t="shared" si="2"/>
        <v>247.25</v>
      </c>
      <c r="L10" s="15">
        <f t="shared" si="6"/>
        <v>16.884278670836803</v>
      </c>
      <c r="M10" s="16">
        <f t="shared" si="3"/>
        <v>52.138030235058721</v>
      </c>
      <c r="N10" s="16">
        <f t="shared" si="3"/>
        <v>52.907457692792633</v>
      </c>
      <c r="O10" s="16">
        <f t="shared" si="3"/>
        <v>52.856635528449011</v>
      </c>
      <c r="P10" s="13">
        <v>40</v>
      </c>
      <c r="Q10" s="16">
        <f t="shared" si="4"/>
        <v>0.71860529339029</v>
      </c>
      <c r="R10" s="24"/>
    </row>
    <row r="11" spans="1:18" ht="15" x14ac:dyDescent="0.25">
      <c r="A11" s="13">
        <v>6</v>
      </c>
      <c r="B11" s="14" t="s">
        <v>23</v>
      </c>
      <c r="C11" s="13">
        <v>955.44</v>
      </c>
      <c r="D11" s="13">
        <v>949.87</v>
      </c>
      <c r="E11" s="13">
        <v>972.59</v>
      </c>
      <c r="F11" s="13">
        <f t="shared" si="1"/>
        <v>17.149999999999977</v>
      </c>
      <c r="G11" s="15">
        <f t="shared" si="5"/>
        <v>1.7949845097546653</v>
      </c>
      <c r="H11" s="13">
        <v>365.2</v>
      </c>
      <c r="I11" s="13">
        <v>468.01</v>
      </c>
      <c r="J11" s="13">
        <v>478.7</v>
      </c>
      <c r="K11" s="13">
        <f t="shared" si="2"/>
        <v>113.5</v>
      </c>
      <c r="L11" s="15">
        <f t="shared" si="6"/>
        <v>31.078860898138004</v>
      </c>
      <c r="M11" s="16">
        <f t="shared" si="3"/>
        <v>38.2232269948924</v>
      </c>
      <c r="N11" s="16">
        <f t="shared" si="3"/>
        <v>49.270952867234463</v>
      </c>
      <c r="O11" s="16">
        <f t="shared" si="3"/>
        <v>49.219095405052485</v>
      </c>
      <c r="P11" s="13">
        <v>40</v>
      </c>
      <c r="Q11" s="16">
        <f t="shared" si="4"/>
        <v>10.995868410160085</v>
      </c>
      <c r="R11" s="24"/>
    </row>
    <row r="12" spans="1:18" ht="15" x14ac:dyDescent="0.25">
      <c r="A12" s="13">
        <v>7</v>
      </c>
      <c r="B12" s="14" t="s">
        <v>24</v>
      </c>
      <c r="C12" s="13">
        <v>22305.87</v>
      </c>
      <c r="D12" s="13">
        <v>26709.09</v>
      </c>
      <c r="E12" s="13">
        <v>26224.65</v>
      </c>
      <c r="F12" s="13">
        <f t="shared" si="1"/>
        <v>3918.7800000000025</v>
      </c>
      <c r="G12" s="15">
        <f t="shared" si="5"/>
        <v>17.568379982488928</v>
      </c>
      <c r="H12" s="13">
        <v>10387.56</v>
      </c>
      <c r="I12" s="13">
        <v>12417.64</v>
      </c>
      <c r="J12" s="13">
        <v>13409.54</v>
      </c>
      <c r="K12" s="13">
        <f t="shared" si="2"/>
        <v>3021.9800000000014</v>
      </c>
      <c r="L12" s="15">
        <f t="shared" si="6"/>
        <v>29.092298865181061</v>
      </c>
      <c r="M12" s="16">
        <f t="shared" si="3"/>
        <v>46.56872832128942</v>
      </c>
      <c r="N12" s="16">
        <f t="shared" si="3"/>
        <v>46.492186742416159</v>
      </c>
      <c r="O12" s="16">
        <f t="shared" si="3"/>
        <v>51.133342103707768</v>
      </c>
      <c r="P12" s="13">
        <v>40</v>
      </c>
      <c r="Q12" s="16">
        <f t="shared" si="4"/>
        <v>4.5646137824183484</v>
      </c>
      <c r="R12" s="24"/>
    </row>
    <row r="13" spans="1:18" ht="15" x14ac:dyDescent="0.25">
      <c r="A13" s="13">
        <v>8</v>
      </c>
      <c r="B13" s="14" t="s">
        <v>25</v>
      </c>
      <c r="C13" s="13">
        <v>2243.62</v>
      </c>
      <c r="D13" s="13">
        <v>2328.0700000000002</v>
      </c>
      <c r="E13" s="13">
        <v>2435.54</v>
      </c>
      <c r="F13" s="13">
        <f t="shared" si="1"/>
        <v>191.92000000000007</v>
      </c>
      <c r="G13" s="15">
        <f t="shared" si="5"/>
        <v>8.5540332141806577</v>
      </c>
      <c r="H13" s="13">
        <v>1730.14</v>
      </c>
      <c r="I13" s="13">
        <v>2047.96</v>
      </c>
      <c r="J13" s="13">
        <v>3093.55</v>
      </c>
      <c r="K13" s="13">
        <f t="shared" si="2"/>
        <v>1363.41</v>
      </c>
      <c r="L13" s="15">
        <f t="shared" si="6"/>
        <v>78.80344943183789</v>
      </c>
      <c r="M13" s="16">
        <f t="shared" si="3"/>
        <v>77.113771494281565</v>
      </c>
      <c r="N13" s="16">
        <f t="shared" si="3"/>
        <v>87.968145287727594</v>
      </c>
      <c r="O13" s="16">
        <f t="shared" si="3"/>
        <v>127.01700649547945</v>
      </c>
      <c r="P13" s="13">
        <v>40</v>
      </c>
      <c r="Q13" s="16">
        <f t="shared" si="4"/>
        <v>49.903235001197885</v>
      </c>
      <c r="R13" s="24"/>
    </row>
    <row r="14" spans="1:18" ht="15" x14ac:dyDescent="0.25">
      <c r="A14" s="13">
        <v>9</v>
      </c>
      <c r="B14" s="14" t="s">
        <v>26</v>
      </c>
      <c r="C14" s="13">
        <v>4329.07</v>
      </c>
      <c r="D14" s="13">
        <v>4698.5</v>
      </c>
      <c r="E14" s="13">
        <v>4728.12</v>
      </c>
      <c r="F14" s="13">
        <f t="shared" si="1"/>
        <v>399.05000000000018</v>
      </c>
      <c r="G14" s="15">
        <f t="shared" si="5"/>
        <v>9.2179151642269641</v>
      </c>
      <c r="H14" s="13">
        <v>2373.75</v>
      </c>
      <c r="I14" s="13">
        <v>2712.95</v>
      </c>
      <c r="J14" s="13">
        <v>2866.42</v>
      </c>
      <c r="K14" s="13">
        <f t="shared" si="2"/>
        <v>492.67000000000007</v>
      </c>
      <c r="L14" s="15">
        <f t="shared" si="6"/>
        <v>20.754923644023172</v>
      </c>
      <c r="M14" s="16">
        <f t="shared" si="3"/>
        <v>54.832793186527361</v>
      </c>
      <c r="N14" s="16">
        <f t="shared" si="3"/>
        <v>57.740768330318183</v>
      </c>
      <c r="O14" s="16">
        <f t="shared" si="3"/>
        <v>60.624941837347613</v>
      </c>
      <c r="P14" s="13">
        <v>40</v>
      </c>
      <c r="Q14" s="16">
        <f t="shared" si="4"/>
        <v>5.792148650820252</v>
      </c>
      <c r="R14" s="24"/>
    </row>
    <row r="15" spans="1:18" ht="15" x14ac:dyDescent="0.25">
      <c r="A15" s="13">
        <v>10</v>
      </c>
      <c r="B15" s="14" t="s">
        <v>27</v>
      </c>
      <c r="C15" s="13">
        <v>27424.49</v>
      </c>
      <c r="D15" s="13">
        <v>29834.75</v>
      </c>
      <c r="E15" s="13">
        <v>29815.919999999998</v>
      </c>
      <c r="F15" s="13">
        <f t="shared" si="1"/>
        <v>2391.4299999999967</v>
      </c>
      <c r="G15" s="15">
        <f t="shared" si="5"/>
        <v>8.720052770352325</v>
      </c>
      <c r="H15" s="13">
        <v>13890.95</v>
      </c>
      <c r="I15" s="13">
        <v>15830.42</v>
      </c>
      <c r="J15" s="13">
        <v>15933.99</v>
      </c>
      <c r="K15" s="13">
        <f t="shared" si="2"/>
        <v>2043.0399999999991</v>
      </c>
      <c r="L15" s="15">
        <f t="shared" si="6"/>
        <v>14.707705376522117</v>
      </c>
      <c r="M15" s="16">
        <f t="shared" si="3"/>
        <v>50.65162560908152</v>
      </c>
      <c r="N15" s="16">
        <f t="shared" si="3"/>
        <v>53.060340710078016</v>
      </c>
      <c r="O15" s="16">
        <f t="shared" si="3"/>
        <v>53.441215297062783</v>
      </c>
      <c r="P15" s="13">
        <v>40</v>
      </c>
      <c r="Q15" s="16">
        <f t="shared" si="4"/>
        <v>2.7895896879812625</v>
      </c>
      <c r="R15" s="24"/>
    </row>
    <row r="16" spans="1:18" ht="15" x14ac:dyDescent="0.25">
      <c r="A16" s="13">
        <v>11</v>
      </c>
      <c r="B16" s="14" t="s">
        <v>28</v>
      </c>
      <c r="C16" s="13">
        <v>1731.98</v>
      </c>
      <c r="D16" s="13">
        <v>1841.4</v>
      </c>
      <c r="E16" s="13">
        <v>1921.86</v>
      </c>
      <c r="F16" s="13">
        <f t="shared" si="1"/>
        <v>189.87999999999988</v>
      </c>
      <c r="G16" s="15">
        <f t="shared" si="5"/>
        <v>10.96317509440062</v>
      </c>
      <c r="H16" s="13">
        <v>798.67</v>
      </c>
      <c r="I16" s="13">
        <v>948.57</v>
      </c>
      <c r="J16" s="13">
        <v>1028.96</v>
      </c>
      <c r="K16" s="13">
        <f t="shared" si="2"/>
        <v>230.29000000000008</v>
      </c>
      <c r="L16" s="15">
        <f t="shared" si="6"/>
        <v>28.834186835614219</v>
      </c>
      <c r="M16" s="16">
        <f t="shared" si="3"/>
        <v>46.113119089134976</v>
      </c>
      <c r="N16" s="16">
        <f t="shared" si="3"/>
        <v>51.513522319973937</v>
      </c>
      <c r="O16" s="16">
        <f t="shared" si="3"/>
        <v>53.539799985430783</v>
      </c>
      <c r="P16" s="13">
        <v>40</v>
      </c>
      <c r="Q16" s="16">
        <f t="shared" si="4"/>
        <v>7.4266808962958066</v>
      </c>
      <c r="R16" s="24"/>
    </row>
    <row r="17" spans="1:18" ht="15" x14ac:dyDescent="0.25">
      <c r="A17" s="13">
        <v>12</v>
      </c>
      <c r="B17" s="14" t="s">
        <v>29</v>
      </c>
      <c r="C17" s="13">
        <v>1085.7</v>
      </c>
      <c r="D17" s="13">
        <v>1185.47</v>
      </c>
      <c r="E17" s="13">
        <v>1232.82</v>
      </c>
      <c r="F17" s="13">
        <f t="shared" si="1"/>
        <v>147.11999999999989</v>
      </c>
      <c r="G17" s="15">
        <f t="shared" si="5"/>
        <v>13.550704614534393</v>
      </c>
      <c r="H17" s="13">
        <v>410.37</v>
      </c>
      <c r="I17" s="13">
        <v>497.67</v>
      </c>
      <c r="J17" s="13">
        <v>529.5</v>
      </c>
      <c r="K17" s="13">
        <f t="shared" si="2"/>
        <v>119.13</v>
      </c>
      <c r="L17" s="15">
        <f t="shared" si="6"/>
        <v>29.029899846480006</v>
      </c>
      <c r="M17" s="16">
        <f t="shared" si="3"/>
        <v>37.797734180712908</v>
      </c>
      <c r="N17" s="16">
        <f t="shared" si="3"/>
        <v>41.980817734738118</v>
      </c>
      <c r="O17" s="16">
        <f t="shared" si="3"/>
        <v>42.950309047549524</v>
      </c>
      <c r="P17" s="13">
        <v>40</v>
      </c>
      <c r="Q17" s="16">
        <f t="shared" si="4"/>
        <v>5.1525748668366163</v>
      </c>
      <c r="R17" s="24"/>
    </row>
    <row r="18" spans="1:18" ht="15" x14ac:dyDescent="0.25">
      <c r="A18" s="13">
        <v>13</v>
      </c>
      <c r="B18" s="14" t="s">
        <v>30</v>
      </c>
      <c r="C18" s="13">
        <v>7276.64</v>
      </c>
      <c r="D18" s="13">
        <v>7950.78</v>
      </c>
      <c r="E18" s="13">
        <v>5808.27</v>
      </c>
      <c r="F18" s="13">
        <f t="shared" si="1"/>
        <v>-1468.37</v>
      </c>
      <c r="G18" s="15">
        <f t="shared" si="5"/>
        <v>-20.179231073682359</v>
      </c>
      <c r="H18" s="13">
        <v>3231.4</v>
      </c>
      <c r="I18" s="13">
        <v>3713.28</v>
      </c>
      <c r="J18" s="13">
        <v>2740.04</v>
      </c>
      <c r="K18" s="13">
        <f t="shared" si="2"/>
        <v>-491.36000000000013</v>
      </c>
      <c r="L18" s="15">
        <f t="shared" si="6"/>
        <v>-15.205793154669806</v>
      </c>
      <c r="M18" s="16">
        <f t="shared" si="3"/>
        <v>44.407858572088216</v>
      </c>
      <c r="N18" s="16">
        <f t="shared" si="3"/>
        <v>46.703342313584336</v>
      </c>
      <c r="O18" s="16">
        <f t="shared" si="3"/>
        <v>47.174804201595308</v>
      </c>
      <c r="P18" s="13">
        <v>40</v>
      </c>
      <c r="Q18" s="16">
        <f t="shared" si="4"/>
        <v>2.7669456295070916</v>
      </c>
      <c r="R18" s="24"/>
    </row>
    <row r="19" spans="1:18" ht="15" x14ac:dyDescent="0.25">
      <c r="A19" s="13">
        <v>14</v>
      </c>
      <c r="B19" s="14" t="s">
        <v>31</v>
      </c>
      <c r="C19" s="13">
        <v>3065.14</v>
      </c>
      <c r="D19" s="13">
        <v>3372.65</v>
      </c>
      <c r="E19" s="13">
        <v>3447.69</v>
      </c>
      <c r="F19" s="13">
        <f t="shared" si="1"/>
        <v>382.55000000000018</v>
      </c>
      <c r="G19" s="15">
        <f t="shared" si="5"/>
        <v>12.480669724710786</v>
      </c>
      <c r="H19" s="13">
        <v>1208.44</v>
      </c>
      <c r="I19" s="13">
        <v>1425.4</v>
      </c>
      <c r="J19" s="13">
        <v>1520.48</v>
      </c>
      <c r="K19" s="13">
        <f t="shared" si="2"/>
        <v>312.03999999999996</v>
      </c>
      <c r="L19" s="15">
        <f t="shared" si="6"/>
        <v>25.821720565356987</v>
      </c>
      <c r="M19" s="16">
        <f t="shared" si="3"/>
        <v>39.425279106337726</v>
      </c>
      <c r="N19" s="16">
        <f t="shared" si="3"/>
        <v>42.263501993980995</v>
      </c>
      <c r="O19" s="16">
        <f t="shared" si="3"/>
        <v>44.10141283003982</v>
      </c>
      <c r="P19" s="13">
        <v>40</v>
      </c>
      <c r="Q19" s="16">
        <f t="shared" si="4"/>
        <v>4.6761337237020939</v>
      </c>
      <c r="R19" s="24"/>
    </row>
    <row r="20" spans="1:18" ht="15" x14ac:dyDescent="0.25">
      <c r="A20" s="13">
        <v>15</v>
      </c>
      <c r="B20" s="14" t="s">
        <v>32</v>
      </c>
      <c r="C20" s="13">
        <v>2376.6799999999998</v>
      </c>
      <c r="D20" s="13">
        <v>2647.81</v>
      </c>
      <c r="E20" s="13">
        <v>2804.33</v>
      </c>
      <c r="F20" s="13">
        <f t="shared" si="1"/>
        <v>427.65000000000009</v>
      </c>
      <c r="G20" s="15">
        <f t="shared" si="5"/>
        <v>17.993587693757686</v>
      </c>
      <c r="H20" s="13">
        <v>1629.06</v>
      </c>
      <c r="I20" s="13">
        <v>1859.33</v>
      </c>
      <c r="J20" s="13">
        <v>1834.73</v>
      </c>
      <c r="K20" s="13">
        <f t="shared" si="2"/>
        <v>205.67000000000007</v>
      </c>
      <c r="L20" s="15">
        <f t="shared" si="6"/>
        <v>12.625072127484566</v>
      </c>
      <c r="M20" s="16">
        <f t="shared" si="3"/>
        <v>68.543514482387195</v>
      </c>
      <c r="N20" s="16">
        <f t="shared" si="3"/>
        <v>70.221428274687383</v>
      </c>
      <c r="O20" s="16">
        <f t="shared" si="3"/>
        <v>65.424896499342083</v>
      </c>
      <c r="P20" s="13">
        <v>40</v>
      </c>
      <c r="Q20" s="16">
        <f t="shared" si="4"/>
        <v>-3.1186179830451124</v>
      </c>
      <c r="R20" s="24"/>
    </row>
    <row r="21" spans="1:18" ht="15" x14ac:dyDescent="0.25">
      <c r="A21" s="13">
        <v>16</v>
      </c>
      <c r="B21" s="14" t="s">
        <v>33</v>
      </c>
      <c r="C21" s="13">
        <v>3184.9</v>
      </c>
      <c r="D21" s="13">
        <v>3435.01</v>
      </c>
      <c r="E21" s="13">
        <v>3532.01</v>
      </c>
      <c r="F21" s="13">
        <f t="shared" si="1"/>
        <v>347.11000000000013</v>
      </c>
      <c r="G21" s="15">
        <f t="shared" si="5"/>
        <v>10.898615341141014</v>
      </c>
      <c r="H21" s="13">
        <v>1544.35</v>
      </c>
      <c r="I21" s="13">
        <v>1889.57</v>
      </c>
      <c r="J21" s="13">
        <v>1935.97</v>
      </c>
      <c r="K21" s="13">
        <f t="shared" si="2"/>
        <v>391.62000000000012</v>
      </c>
      <c r="L21" s="15">
        <f t="shared" si="6"/>
        <v>25.358241331304441</v>
      </c>
      <c r="M21" s="16">
        <f t="shared" si="3"/>
        <v>48.489748500737853</v>
      </c>
      <c r="N21" s="16">
        <f t="shared" si="3"/>
        <v>55.009155722981873</v>
      </c>
      <c r="O21" s="16">
        <f t="shared" si="3"/>
        <v>54.81213246848111</v>
      </c>
      <c r="P21" s="13">
        <v>40</v>
      </c>
      <c r="Q21" s="16">
        <f t="shared" si="4"/>
        <v>6.3223839677432565</v>
      </c>
      <c r="R21" s="24"/>
    </row>
    <row r="22" spans="1:18" ht="15" x14ac:dyDescent="0.25">
      <c r="A22" s="13">
        <v>17</v>
      </c>
      <c r="B22" s="14" t="s">
        <v>34</v>
      </c>
      <c r="C22" s="13">
        <v>0</v>
      </c>
      <c r="D22" s="13">
        <v>0</v>
      </c>
      <c r="E22" s="13">
        <v>1248.42</v>
      </c>
      <c r="F22" s="13">
        <f t="shared" si="1"/>
        <v>1248.42</v>
      </c>
      <c r="G22" s="15" t="str">
        <f t="shared" si="5"/>
        <v/>
      </c>
      <c r="H22" s="13">
        <v>0</v>
      </c>
      <c r="I22" s="13">
        <v>0</v>
      </c>
      <c r="J22" s="13">
        <v>598.29</v>
      </c>
      <c r="K22" s="13">
        <f t="shared" si="2"/>
        <v>598.29</v>
      </c>
      <c r="L22" s="15" t="str">
        <f t="shared" si="6"/>
        <v/>
      </c>
      <c r="M22" s="16" t="e">
        <f t="shared" si="3"/>
        <v>#DIV/0!</v>
      </c>
      <c r="N22" s="16" t="e">
        <f t="shared" si="3"/>
        <v>#DIV/0!</v>
      </c>
      <c r="O22" s="16">
        <f t="shared" si="3"/>
        <v>47.923775652424659</v>
      </c>
      <c r="P22" s="13">
        <v>40</v>
      </c>
      <c r="Q22" s="16" t="e">
        <f t="shared" si="4"/>
        <v>#DIV/0!</v>
      </c>
      <c r="R22" s="24"/>
    </row>
    <row r="23" spans="1:18" ht="15" x14ac:dyDescent="0.25">
      <c r="A23" s="13">
        <v>18</v>
      </c>
      <c r="B23" s="14" t="s">
        <v>35</v>
      </c>
      <c r="C23" s="13">
        <v>1804.45</v>
      </c>
      <c r="D23" s="13">
        <v>1950.3</v>
      </c>
      <c r="E23" s="13">
        <v>2020.75</v>
      </c>
      <c r="F23" s="13">
        <f t="shared" si="1"/>
        <v>216.29999999999995</v>
      </c>
      <c r="G23" s="15">
        <f t="shared" si="5"/>
        <v>11.987032059630355</v>
      </c>
      <c r="H23" s="13">
        <v>998.5</v>
      </c>
      <c r="I23" s="13">
        <v>1173.67</v>
      </c>
      <c r="J23" s="13">
        <v>1232.58</v>
      </c>
      <c r="K23" s="13">
        <f t="shared" si="2"/>
        <v>234.07999999999993</v>
      </c>
      <c r="L23" s="15">
        <f t="shared" si="6"/>
        <v>23.443164747120672</v>
      </c>
      <c r="M23" s="16">
        <f t="shared" si="3"/>
        <v>55.335420765330156</v>
      </c>
      <c r="N23" s="16">
        <f t="shared" si="3"/>
        <v>60.178946828693029</v>
      </c>
      <c r="O23" s="16">
        <f t="shared" si="3"/>
        <v>60.996164790300625</v>
      </c>
      <c r="P23" s="13">
        <v>40</v>
      </c>
      <c r="Q23" s="16">
        <f t="shared" si="4"/>
        <v>5.6607440249704695</v>
      </c>
      <c r="R23" s="24"/>
    </row>
    <row r="24" spans="1:18" ht="15" x14ac:dyDescent="0.25">
      <c r="A24" s="13">
        <v>19</v>
      </c>
      <c r="B24" s="14" t="s">
        <v>36</v>
      </c>
      <c r="C24" s="13">
        <v>10286.77</v>
      </c>
      <c r="D24" s="13">
        <v>10544.3</v>
      </c>
      <c r="E24" s="13">
        <v>10601.24</v>
      </c>
      <c r="F24" s="13">
        <f t="shared" si="1"/>
        <v>314.46999999999935</v>
      </c>
      <c r="G24" s="15">
        <f t="shared" si="5"/>
        <v>3.0570334517054367</v>
      </c>
      <c r="H24" s="13">
        <v>4953.95</v>
      </c>
      <c r="I24" s="13">
        <v>5722.28</v>
      </c>
      <c r="J24" s="13">
        <v>6237.21</v>
      </c>
      <c r="K24" s="13">
        <f t="shared" si="2"/>
        <v>1283.2600000000002</v>
      </c>
      <c r="L24" s="15">
        <f t="shared" si="6"/>
        <v>25.90377375629549</v>
      </c>
      <c r="M24" s="16">
        <f t="shared" si="3"/>
        <v>48.158459846968483</v>
      </c>
      <c r="N24" s="16">
        <f t="shared" si="3"/>
        <v>54.268941513424316</v>
      </c>
      <c r="O24" s="16">
        <f t="shared" si="3"/>
        <v>58.834721221291097</v>
      </c>
      <c r="P24" s="13">
        <v>40</v>
      </c>
      <c r="Q24" s="16">
        <f t="shared" si="4"/>
        <v>10.676261374322614</v>
      </c>
      <c r="R24" s="24"/>
    </row>
    <row r="25" spans="1:18" ht="15" x14ac:dyDescent="0.25">
      <c r="A25" s="13">
        <v>20</v>
      </c>
      <c r="B25" s="14" t="s">
        <v>37</v>
      </c>
      <c r="C25" s="13">
        <v>5360.07</v>
      </c>
      <c r="D25" s="13">
        <v>5498.17</v>
      </c>
      <c r="E25" s="13">
        <v>2029.1</v>
      </c>
      <c r="F25" s="13">
        <f t="shared" si="1"/>
        <v>-3330.97</v>
      </c>
      <c r="G25" s="15">
        <f t="shared" si="5"/>
        <v>-62.144151102504253</v>
      </c>
      <c r="H25" s="13">
        <v>1407.13</v>
      </c>
      <c r="I25" s="13">
        <v>2688.97</v>
      </c>
      <c r="J25" s="13">
        <v>1724.61</v>
      </c>
      <c r="K25" s="13">
        <f t="shared" si="2"/>
        <v>317.47999999999979</v>
      </c>
      <c r="L25" s="15">
        <f t="shared" si="6"/>
        <v>22.562236609268492</v>
      </c>
      <c r="M25" s="16">
        <f t="shared" si="3"/>
        <v>26.252082528772945</v>
      </c>
      <c r="N25" s="16">
        <f t="shared" si="3"/>
        <v>48.906636208047402</v>
      </c>
      <c r="O25" s="16">
        <f t="shared" si="3"/>
        <v>84.993839633334971</v>
      </c>
      <c r="P25" s="13">
        <v>40</v>
      </c>
      <c r="Q25" s="16">
        <f t="shared" si="4"/>
        <v>58.741757104562026</v>
      </c>
      <c r="R25" s="24"/>
    </row>
    <row r="26" spans="1:18" ht="15" x14ac:dyDescent="0.25">
      <c r="A26" s="13">
        <v>21</v>
      </c>
      <c r="B26" s="14" t="s">
        <v>38</v>
      </c>
      <c r="C26" s="13">
        <v>3630.81</v>
      </c>
      <c r="D26" s="13">
        <v>4142.0600000000004</v>
      </c>
      <c r="E26" s="13">
        <v>4213.0200000000004</v>
      </c>
      <c r="F26" s="13">
        <f t="shared" si="1"/>
        <v>582.21000000000049</v>
      </c>
      <c r="G26" s="15">
        <f t="shared" si="5"/>
        <v>16.035264858254784</v>
      </c>
      <c r="H26" s="13">
        <v>2575.5300000000002</v>
      </c>
      <c r="I26" s="13">
        <v>3039.89</v>
      </c>
      <c r="J26" s="13">
        <v>3190.55</v>
      </c>
      <c r="K26" s="13">
        <f t="shared" si="2"/>
        <v>615.02</v>
      </c>
      <c r="L26" s="15">
        <f t="shared" si="6"/>
        <v>23.879356870236414</v>
      </c>
      <c r="M26" s="16">
        <f t="shared" si="3"/>
        <v>70.935411106612577</v>
      </c>
      <c r="N26" s="16">
        <f t="shared" si="3"/>
        <v>73.39077657011245</v>
      </c>
      <c r="O26" s="16">
        <f t="shared" si="3"/>
        <v>75.730710986418288</v>
      </c>
      <c r="P26" s="13">
        <v>40</v>
      </c>
      <c r="Q26" s="16">
        <f t="shared" si="4"/>
        <v>4.7952998798057109</v>
      </c>
      <c r="R26" s="24"/>
    </row>
    <row r="27" spans="1:18" ht="15" x14ac:dyDescent="0.25">
      <c r="A27" s="13">
        <v>22</v>
      </c>
      <c r="B27" s="14" t="s">
        <v>39</v>
      </c>
      <c r="C27" s="13">
        <v>0</v>
      </c>
      <c r="D27" s="13">
        <v>0</v>
      </c>
      <c r="E27" s="13">
        <v>3571.73</v>
      </c>
      <c r="F27" s="13">
        <f t="shared" si="1"/>
        <v>3571.73</v>
      </c>
      <c r="G27" s="15" t="str">
        <f t="shared" si="5"/>
        <v/>
      </c>
      <c r="H27" s="13">
        <v>0</v>
      </c>
      <c r="I27" s="13">
        <v>0</v>
      </c>
      <c r="J27" s="13">
        <v>1037.24</v>
      </c>
      <c r="K27" s="13">
        <f t="shared" si="2"/>
        <v>1037.24</v>
      </c>
      <c r="L27" s="15" t="str">
        <f t="shared" si="6"/>
        <v/>
      </c>
      <c r="M27" s="16" t="e">
        <f t="shared" si="3"/>
        <v>#DIV/0!</v>
      </c>
      <c r="N27" s="16" t="e">
        <f t="shared" si="3"/>
        <v>#DIV/0!</v>
      </c>
      <c r="O27" s="16">
        <f t="shared" si="3"/>
        <v>29.040269001296291</v>
      </c>
      <c r="P27" s="13">
        <v>40</v>
      </c>
      <c r="Q27" s="16" t="e">
        <f t="shared" si="4"/>
        <v>#DIV/0!</v>
      </c>
      <c r="R27" s="24"/>
    </row>
    <row r="28" spans="1:18" ht="15" x14ac:dyDescent="0.25">
      <c r="A28" s="13">
        <v>23</v>
      </c>
      <c r="B28" s="14" t="s">
        <v>40</v>
      </c>
      <c r="C28" s="13">
        <v>0</v>
      </c>
      <c r="D28" s="13">
        <v>0</v>
      </c>
      <c r="E28" s="13">
        <v>946.39</v>
      </c>
      <c r="F28" s="13">
        <f t="shared" si="1"/>
        <v>946.39</v>
      </c>
      <c r="G28" s="15" t="str">
        <f t="shared" si="5"/>
        <v/>
      </c>
      <c r="H28" s="13">
        <v>0</v>
      </c>
      <c r="I28" s="13">
        <v>0</v>
      </c>
      <c r="J28" s="13">
        <v>251.61</v>
      </c>
      <c r="K28" s="13">
        <f t="shared" si="2"/>
        <v>251.61</v>
      </c>
      <c r="L28" s="15" t="str">
        <f t="shared" si="6"/>
        <v/>
      </c>
      <c r="M28" s="16" t="e">
        <f t="shared" si="3"/>
        <v>#DIV/0!</v>
      </c>
      <c r="N28" s="16" t="e">
        <f t="shared" si="3"/>
        <v>#DIV/0!</v>
      </c>
      <c r="O28" s="16">
        <f t="shared" si="3"/>
        <v>26.586291063937701</v>
      </c>
      <c r="P28" s="13">
        <v>40</v>
      </c>
      <c r="Q28" s="16" t="e">
        <f t="shared" si="4"/>
        <v>#DIV/0!</v>
      </c>
      <c r="R28" s="24"/>
    </row>
    <row r="29" spans="1:18" ht="15" x14ac:dyDescent="0.25">
      <c r="A29" s="13">
        <v>24</v>
      </c>
      <c r="B29" s="14" t="s">
        <v>41</v>
      </c>
      <c r="C29" s="13">
        <v>1766.92</v>
      </c>
      <c r="D29" s="13">
        <v>1956.81</v>
      </c>
      <c r="E29" s="13">
        <v>1982.27</v>
      </c>
      <c r="F29" s="13">
        <f t="shared" si="1"/>
        <v>215.34999999999991</v>
      </c>
      <c r="G29" s="15">
        <f t="shared" si="5"/>
        <v>12.187874946234119</v>
      </c>
      <c r="H29" s="13">
        <v>946.11</v>
      </c>
      <c r="I29" s="13">
        <v>1095.7</v>
      </c>
      <c r="J29" s="13">
        <v>1125.71</v>
      </c>
      <c r="K29" s="13">
        <f t="shared" si="2"/>
        <v>179.60000000000002</v>
      </c>
      <c r="L29" s="15">
        <f t="shared" si="6"/>
        <v>18.982993520837958</v>
      </c>
      <c r="M29" s="16">
        <f t="shared" si="3"/>
        <v>53.545717972517146</v>
      </c>
      <c r="N29" s="16">
        <f t="shared" si="3"/>
        <v>55.994194633101834</v>
      </c>
      <c r="O29" s="16">
        <f t="shared" si="3"/>
        <v>56.788933899014772</v>
      </c>
      <c r="P29" s="13">
        <v>40</v>
      </c>
      <c r="Q29" s="16">
        <f t="shared" si="4"/>
        <v>3.2432159264976264</v>
      </c>
      <c r="R29" s="24"/>
    </row>
    <row r="30" spans="1:18" ht="15" x14ac:dyDescent="0.25">
      <c r="A30" s="13">
        <v>25</v>
      </c>
      <c r="B30" s="14" t="s">
        <v>42</v>
      </c>
      <c r="C30" s="13">
        <v>636.66999999999996</v>
      </c>
      <c r="D30" s="13">
        <v>687.05</v>
      </c>
      <c r="E30" s="13">
        <v>715.11</v>
      </c>
      <c r="F30" s="13">
        <f t="shared" si="1"/>
        <v>78.440000000000055</v>
      </c>
      <c r="G30" s="15">
        <f t="shared" si="5"/>
        <v>12.320354343694545</v>
      </c>
      <c r="H30" s="13">
        <v>236.21</v>
      </c>
      <c r="I30" s="13">
        <v>281.99</v>
      </c>
      <c r="J30" s="13">
        <v>301.38</v>
      </c>
      <c r="K30" s="13">
        <f t="shared" si="2"/>
        <v>65.169999999999987</v>
      </c>
      <c r="L30" s="15">
        <f t="shared" si="6"/>
        <v>27.589856483637437</v>
      </c>
      <c r="M30" s="16">
        <f t="shared" si="3"/>
        <v>37.100852875115841</v>
      </c>
      <c r="N30" s="16">
        <f t="shared" si="3"/>
        <v>41.043592169419988</v>
      </c>
      <c r="O30" s="16">
        <f t="shared" si="3"/>
        <v>42.144565171791754</v>
      </c>
      <c r="P30" s="13">
        <v>40</v>
      </c>
      <c r="Q30" s="16">
        <f t="shared" si="4"/>
        <v>5.0437122966759134</v>
      </c>
      <c r="R30" s="24"/>
    </row>
    <row r="31" spans="1:18" ht="15" x14ac:dyDescent="0.25">
      <c r="A31" s="13">
        <v>26</v>
      </c>
      <c r="B31" s="14" t="s">
        <v>43</v>
      </c>
      <c r="C31" s="13">
        <v>9702.18</v>
      </c>
      <c r="D31" s="13">
        <v>10321.459999999999</v>
      </c>
      <c r="E31" s="13">
        <v>9329.7800000000007</v>
      </c>
      <c r="F31" s="13">
        <f t="shared" si="1"/>
        <v>-372.39999999999964</v>
      </c>
      <c r="G31" s="15">
        <f t="shared" si="5"/>
        <v>-3.8383126266467906</v>
      </c>
      <c r="H31" s="13">
        <v>5885.45</v>
      </c>
      <c r="I31" s="13">
        <v>7142.21</v>
      </c>
      <c r="J31" s="13">
        <v>6669.93</v>
      </c>
      <c r="K31" s="13">
        <f t="shared" si="2"/>
        <v>784.48000000000047</v>
      </c>
      <c r="L31" s="15">
        <f t="shared" si="6"/>
        <v>13.329142206628219</v>
      </c>
      <c r="M31" s="16">
        <f t="shared" si="3"/>
        <v>60.661109152788342</v>
      </c>
      <c r="N31" s="16">
        <f t="shared" si="3"/>
        <v>69.197671647228205</v>
      </c>
      <c r="O31" s="16">
        <f t="shared" si="3"/>
        <v>71.490753265350307</v>
      </c>
      <c r="P31" s="13">
        <v>40</v>
      </c>
      <c r="Q31" s="16">
        <f t="shared" si="4"/>
        <v>10.829644112561965</v>
      </c>
      <c r="R31" s="24"/>
    </row>
    <row r="32" spans="1:18" ht="15" x14ac:dyDescent="0.25">
      <c r="A32" s="13">
        <v>27</v>
      </c>
      <c r="B32" s="14" t="s">
        <v>44</v>
      </c>
      <c r="C32" s="13">
        <v>65226.7</v>
      </c>
      <c r="D32" s="13">
        <v>70528.789999999994</v>
      </c>
      <c r="E32" s="13">
        <v>74635.039999999994</v>
      </c>
      <c r="F32" s="13">
        <f t="shared" si="1"/>
        <v>9408.3399999999965</v>
      </c>
      <c r="G32" s="15">
        <f t="shared" si="5"/>
        <v>14.424062538806956</v>
      </c>
      <c r="H32" s="13">
        <v>67408.91</v>
      </c>
      <c r="I32" s="13">
        <v>76047.5</v>
      </c>
      <c r="J32" s="13">
        <v>81721.78</v>
      </c>
      <c r="K32" s="13">
        <f t="shared" si="2"/>
        <v>14312.869999999995</v>
      </c>
      <c r="L32" s="15">
        <f t="shared" si="6"/>
        <v>21.232905264304073</v>
      </c>
      <c r="M32" s="16">
        <f t="shared" si="3"/>
        <v>103.34557780786091</v>
      </c>
      <c r="N32" s="16">
        <f t="shared" si="3"/>
        <v>107.82476205816094</v>
      </c>
      <c r="O32" s="16">
        <f t="shared" si="3"/>
        <v>109.49519153470007</v>
      </c>
      <c r="P32" s="13">
        <v>40</v>
      </c>
      <c r="Q32" s="16">
        <f t="shared" si="4"/>
        <v>6.1496137268391635</v>
      </c>
      <c r="R32" s="24"/>
    </row>
    <row r="33" spans="1:18" ht="15" x14ac:dyDescent="0.25">
      <c r="A33" s="13">
        <v>28</v>
      </c>
      <c r="B33" s="14" t="s">
        <v>45</v>
      </c>
      <c r="C33" s="13">
        <v>7872.87</v>
      </c>
      <c r="D33" s="13">
        <v>8944.17</v>
      </c>
      <c r="E33" s="13">
        <v>6834.63</v>
      </c>
      <c r="F33" s="13">
        <f t="shared" si="1"/>
        <v>-1038.2399999999998</v>
      </c>
      <c r="G33" s="15">
        <f t="shared" si="5"/>
        <v>-13.187566922862942</v>
      </c>
      <c r="H33" s="13">
        <v>3765.55</v>
      </c>
      <c r="I33" s="13">
        <v>4380.83</v>
      </c>
      <c r="J33" s="13">
        <v>3735.14</v>
      </c>
      <c r="K33" s="13">
        <f t="shared" si="2"/>
        <v>-30.410000000000309</v>
      </c>
      <c r="L33" s="15">
        <f t="shared" si="6"/>
        <v>-0.807584549401822</v>
      </c>
      <c r="M33" s="16">
        <f t="shared" si="3"/>
        <v>47.82944466249284</v>
      </c>
      <c r="N33" s="16">
        <f t="shared" si="3"/>
        <v>48.979726458687608</v>
      </c>
      <c r="O33" s="16">
        <f t="shared" si="3"/>
        <v>54.650215154295111</v>
      </c>
      <c r="P33" s="13">
        <v>40</v>
      </c>
      <c r="Q33" s="16">
        <f t="shared" si="4"/>
        <v>6.8207704918022714</v>
      </c>
      <c r="R33" s="24"/>
    </row>
    <row r="34" spans="1:18" ht="15" x14ac:dyDescent="0.25">
      <c r="A34" s="13">
        <v>29</v>
      </c>
      <c r="B34" s="14" t="s">
        <v>46</v>
      </c>
      <c r="C34" s="13">
        <v>0</v>
      </c>
      <c r="D34" s="13">
        <v>0</v>
      </c>
      <c r="E34" s="13">
        <v>2436.84</v>
      </c>
      <c r="F34" s="13">
        <f t="shared" si="1"/>
        <v>2436.84</v>
      </c>
      <c r="G34" s="15" t="str">
        <f t="shared" si="5"/>
        <v/>
      </c>
      <c r="H34" s="13">
        <v>0</v>
      </c>
      <c r="I34" s="13">
        <v>0</v>
      </c>
      <c r="J34" s="13">
        <v>1179.0999999999999</v>
      </c>
      <c r="K34" s="13">
        <f t="shared" si="2"/>
        <v>1179.0999999999999</v>
      </c>
      <c r="L34" s="15" t="str">
        <f t="shared" si="6"/>
        <v/>
      </c>
      <c r="M34" s="16" t="e">
        <f t="shared" si="3"/>
        <v>#DIV/0!</v>
      </c>
      <c r="N34" s="16" t="e">
        <f t="shared" si="3"/>
        <v>#DIV/0!</v>
      </c>
      <c r="O34" s="16">
        <f t="shared" si="3"/>
        <v>48.386434891088456</v>
      </c>
      <c r="P34" s="13">
        <v>40</v>
      </c>
      <c r="Q34" s="16" t="e">
        <f t="shared" si="4"/>
        <v>#DIV/0!</v>
      </c>
      <c r="R34" s="24"/>
    </row>
    <row r="35" spans="1:18" ht="15" x14ac:dyDescent="0.25">
      <c r="A35" s="13">
        <v>30</v>
      </c>
      <c r="B35" s="14" t="s">
        <v>47</v>
      </c>
      <c r="C35" s="13">
        <v>0</v>
      </c>
      <c r="D35" s="13">
        <v>0</v>
      </c>
      <c r="E35" s="13">
        <v>1850.77</v>
      </c>
      <c r="F35" s="13">
        <f t="shared" si="1"/>
        <v>1850.77</v>
      </c>
      <c r="G35" s="15" t="str">
        <f t="shared" si="5"/>
        <v/>
      </c>
      <c r="H35" s="13">
        <v>0</v>
      </c>
      <c r="I35" s="13">
        <v>0</v>
      </c>
      <c r="J35" s="13">
        <v>934.36</v>
      </c>
      <c r="K35" s="13">
        <f t="shared" si="2"/>
        <v>934.36</v>
      </c>
      <c r="L35" s="15" t="str">
        <f t="shared" si="6"/>
        <v/>
      </c>
      <c r="M35" s="16" t="e">
        <f t="shared" si="3"/>
        <v>#DIV/0!</v>
      </c>
      <c r="N35" s="16" t="e">
        <f t="shared" si="3"/>
        <v>#DIV/0!</v>
      </c>
      <c r="O35" s="16">
        <f t="shared" si="3"/>
        <v>50.484933298032708</v>
      </c>
      <c r="P35" s="13">
        <v>40</v>
      </c>
      <c r="Q35" s="16" t="e">
        <f t="shared" si="4"/>
        <v>#DIV/0!</v>
      </c>
      <c r="R35" s="24"/>
    </row>
    <row r="36" spans="1:18" ht="15" x14ac:dyDescent="0.25">
      <c r="A36" s="13">
        <v>31</v>
      </c>
      <c r="B36" s="14" t="s">
        <v>48</v>
      </c>
      <c r="C36" s="13">
        <v>831.89</v>
      </c>
      <c r="D36" s="13">
        <v>873.33</v>
      </c>
      <c r="E36" s="13">
        <v>948.14</v>
      </c>
      <c r="F36" s="13">
        <f t="shared" si="1"/>
        <v>116.25</v>
      </c>
      <c r="G36" s="15">
        <f t="shared" si="5"/>
        <v>13.974203320150503</v>
      </c>
      <c r="H36" s="13">
        <v>318.89999999999998</v>
      </c>
      <c r="I36" s="13">
        <v>393.36</v>
      </c>
      <c r="J36" s="13">
        <v>397.02</v>
      </c>
      <c r="K36" s="13">
        <f t="shared" si="2"/>
        <v>78.12</v>
      </c>
      <c r="L36" s="15">
        <f t="shared" si="6"/>
        <v>24.496707431796803</v>
      </c>
      <c r="M36" s="16">
        <f t="shared" si="3"/>
        <v>38.334395172438661</v>
      </c>
      <c r="N36" s="16">
        <f t="shared" si="3"/>
        <v>45.041393287760641</v>
      </c>
      <c r="O36" s="16">
        <f t="shared" si="3"/>
        <v>41.873562975931819</v>
      </c>
      <c r="P36" s="13">
        <v>40</v>
      </c>
      <c r="Q36" s="16">
        <f t="shared" si="4"/>
        <v>3.5391678034931573</v>
      </c>
      <c r="R36" s="24"/>
    </row>
    <row r="37" spans="1:18" ht="15" x14ac:dyDescent="0.25">
      <c r="A37" s="13">
        <v>32</v>
      </c>
      <c r="B37" s="14" t="s">
        <v>49</v>
      </c>
      <c r="C37" s="13">
        <v>3978.06</v>
      </c>
      <c r="D37" s="13">
        <v>4108.3</v>
      </c>
      <c r="E37" s="13">
        <v>4264.54</v>
      </c>
      <c r="F37" s="13">
        <f t="shared" si="1"/>
        <v>286.48</v>
      </c>
      <c r="G37" s="15">
        <f t="shared" si="5"/>
        <v>7.2015002287547203</v>
      </c>
      <c r="H37" s="13">
        <v>1246.29</v>
      </c>
      <c r="I37" s="13">
        <v>1456.44</v>
      </c>
      <c r="J37" s="13">
        <v>1497.65</v>
      </c>
      <c r="K37" s="13">
        <f t="shared" si="2"/>
        <v>251.36000000000013</v>
      </c>
      <c r="L37" s="15">
        <f t="shared" si="6"/>
        <v>20.168660584615147</v>
      </c>
      <c r="M37" s="16">
        <f t="shared" si="3"/>
        <v>31.32909005897347</v>
      </c>
      <c r="N37" s="16">
        <f t="shared" si="3"/>
        <v>35.451159847138719</v>
      </c>
      <c r="O37" s="16">
        <f t="shared" si="3"/>
        <v>35.118676340238345</v>
      </c>
      <c r="P37" s="13">
        <v>40</v>
      </c>
      <c r="Q37" s="16">
        <f t="shared" si="4"/>
        <v>3.7895862812648744</v>
      </c>
      <c r="R37" s="24"/>
    </row>
    <row r="38" spans="1:18" ht="15" x14ac:dyDescent="0.25">
      <c r="A38" s="13">
        <v>33</v>
      </c>
      <c r="B38" s="14" t="s">
        <v>50</v>
      </c>
      <c r="C38" s="13">
        <v>6125.47</v>
      </c>
      <c r="D38" s="13">
        <v>6785.5</v>
      </c>
      <c r="E38" s="13">
        <v>6931.2</v>
      </c>
      <c r="F38" s="13">
        <f t="shared" si="1"/>
        <v>805.72999999999956</v>
      </c>
      <c r="G38" s="15">
        <f t="shared" si="5"/>
        <v>13.153766159984452</v>
      </c>
      <c r="H38" s="13">
        <v>2692.43</v>
      </c>
      <c r="I38" s="13">
        <v>3241.1</v>
      </c>
      <c r="J38" s="13">
        <v>3404.12</v>
      </c>
      <c r="K38" s="13">
        <f t="shared" si="2"/>
        <v>711.69</v>
      </c>
      <c r="L38" s="15">
        <f t="shared" si="6"/>
        <v>26.432999186608384</v>
      </c>
      <c r="M38" s="16">
        <f t="shared" si="3"/>
        <v>43.954667968335485</v>
      </c>
      <c r="N38" s="16">
        <f t="shared" si="3"/>
        <v>47.765087318546904</v>
      </c>
      <c r="O38" s="16">
        <f t="shared" si="3"/>
        <v>49.112996306555864</v>
      </c>
      <c r="P38" s="13">
        <v>40</v>
      </c>
      <c r="Q38" s="16">
        <f t="shared" si="4"/>
        <v>5.1583283382203788</v>
      </c>
      <c r="R38" s="24"/>
    </row>
    <row r="39" spans="1:18" x14ac:dyDescent="0.2">
      <c r="A39" s="27" t="s">
        <v>6</v>
      </c>
      <c r="B39" s="28"/>
      <c r="C39" s="17">
        <f>SUM(C4:C38)</f>
        <v>212047.48999999996</v>
      </c>
      <c r="D39" s="17">
        <f>SUM(D4:D38)</f>
        <v>231819.43999999994</v>
      </c>
      <c r="E39" s="17">
        <f>SUM(E4:E38)</f>
        <v>237871.84000000005</v>
      </c>
      <c r="F39" s="17">
        <f t="shared" si="1"/>
        <v>25824.350000000093</v>
      </c>
      <c r="G39" s="18">
        <f t="shared" si="5"/>
        <v>12.178569055450785</v>
      </c>
      <c r="H39" s="17">
        <f>SUM(H4:H38)</f>
        <v>139384.21999999997</v>
      </c>
      <c r="I39" s="17">
        <f>SUM(I4:I38)</f>
        <v>160749.24</v>
      </c>
      <c r="J39" s="17">
        <f>SUM(J4:J38)</f>
        <v>171173.57</v>
      </c>
      <c r="K39" s="17">
        <f t="shared" si="2"/>
        <v>31789.350000000035</v>
      </c>
      <c r="L39" s="18">
        <f t="shared" si="6"/>
        <v>22.806993503281824</v>
      </c>
      <c r="M39" s="19">
        <f t="shared" si="3"/>
        <v>65.732548873839534</v>
      </c>
      <c r="N39" s="19">
        <f t="shared" si="3"/>
        <v>69.34243305910843</v>
      </c>
      <c r="O39" s="19">
        <f t="shared" si="3"/>
        <v>71.960417845172415</v>
      </c>
      <c r="P39" s="19">
        <v>40</v>
      </c>
      <c r="Q39" s="19">
        <f t="shared" si="4"/>
        <v>6.2278689713328816</v>
      </c>
      <c r="R39" s="25"/>
    </row>
    <row r="40" spans="1:18" x14ac:dyDescent="0.2">
      <c r="G40" s="20" t="str">
        <f t="shared" si="5"/>
        <v/>
      </c>
      <c r="L40" s="20" t="str">
        <f t="shared" si="6"/>
        <v/>
      </c>
      <c r="R40" s="24"/>
    </row>
    <row r="41" spans="1:18" x14ac:dyDescent="0.2">
      <c r="G41" s="20" t="str">
        <f t="shared" si="5"/>
        <v/>
      </c>
      <c r="L41" s="20" t="str">
        <f t="shared" si="6"/>
        <v/>
      </c>
      <c r="R41" s="24"/>
    </row>
    <row r="42" spans="1:18" x14ac:dyDescent="0.2">
      <c r="G42" s="20" t="str">
        <f t="shared" si="5"/>
        <v/>
      </c>
      <c r="L42" s="20" t="str">
        <f t="shared" si="6"/>
        <v/>
      </c>
      <c r="R42" s="24"/>
    </row>
    <row r="43" spans="1:18" x14ac:dyDescent="0.2">
      <c r="G43" s="20" t="str">
        <f t="shared" si="5"/>
        <v/>
      </c>
      <c r="L43" s="20" t="str">
        <f t="shared" si="6"/>
        <v/>
      </c>
      <c r="R43" s="24"/>
    </row>
    <row r="44" spans="1:18" x14ac:dyDescent="0.2">
      <c r="G44" s="20" t="str">
        <f t="shared" si="5"/>
        <v/>
      </c>
      <c r="L44" s="20" t="str">
        <f t="shared" si="6"/>
        <v/>
      </c>
      <c r="R44" s="24"/>
    </row>
    <row r="45" spans="1:18" x14ac:dyDescent="0.2">
      <c r="G45" s="20" t="str">
        <f t="shared" si="5"/>
        <v/>
      </c>
      <c r="L45" s="20" t="str">
        <f t="shared" si="6"/>
        <v/>
      </c>
      <c r="R45" s="24"/>
    </row>
    <row r="46" spans="1:18" x14ac:dyDescent="0.2">
      <c r="G46" s="20" t="str">
        <f t="shared" si="5"/>
        <v/>
      </c>
      <c r="L46" s="20" t="str">
        <f t="shared" si="6"/>
        <v/>
      </c>
      <c r="R46" s="24"/>
    </row>
    <row r="47" spans="1:18" x14ac:dyDescent="0.2">
      <c r="G47" s="20" t="str">
        <f t="shared" si="5"/>
        <v/>
      </c>
      <c r="L47" s="20" t="str">
        <f t="shared" si="6"/>
        <v/>
      </c>
      <c r="R47" s="24"/>
    </row>
    <row r="48" spans="1:18" x14ac:dyDescent="0.2">
      <c r="G48" s="20" t="str">
        <f t="shared" si="5"/>
        <v/>
      </c>
      <c r="L48" s="20" t="str">
        <f t="shared" si="6"/>
        <v/>
      </c>
      <c r="R48" s="24"/>
    </row>
    <row r="49" spans="7:12" x14ac:dyDescent="0.2">
      <c r="G49" s="20" t="str">
        <f t="shared" si="5"/>
        <v/>
      </c>
      <c r="L49" s="20" t="str">
        <f t="shared" si="6"/>
        <v/>
      </c>
    </row>
    <row r="50" spans="7:12" x14ac:dyDescent="0.2">
      <c r="G50" s="20" t="str">
        <f t="shared" si="5"/>
        <v/>
      </c>
      <c r="L50" s="20" t="str">
        <f t="shared" si="6"/>
        <v/>
      </c>
    </row>
    <row r="51" spans="7:12" x14ac:dyDescent="0.2">
      <c r="G51" s="20" t="str">
        <f t="shared" si="5"/>
        <v/>
      </c>
    </row>
  </sheetData>
  <mergeCells count="12">
    <mergeCell ref="R3:R48"/>
    <mergeCell ref="F4:G4"/>
    <mergeCell ref="K4:L4"/>
    <mergeCell ref="A39:B39"/>
    <mergeCell ref="C1:Q1"/>
    <mergeCell ref="C2:M2"/>
    <mergeCell ref="P2:Q2"/>
    <mergeCell ref="A3:A4"/>
    <mergeCell ref="B3:B4"/>
    <mergeCell ref="C3:G3"/>
    <mergeCell ref="H3:L3"/>
    <mergeCell ref="M3:Q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DIST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2023-06-07T07:56:24Z</dcterms:modified>
</cp:coreProperties>
</file>